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952" windowWidth="8472" windowHeight="3336" tabRatio="848" activeTab="2"/>
  </bookViews>
  <sheets>
    <sheet name="Thuphi" sheetId="1" r:id="rId1"/>
    <sheet name="Thi" sheetId="2" r:id="rId2"/>
    <sheet name="CD-DHCT K12" sheetId="3" r:id="rId3"/>
    <sheet name="CD-KTDN K12" sheetId="4" r:id="rId4"/>
    <sheet name="CD-DCN K12" sheetId="5" r:id="rId5"/>
    <sheet name="LT CD DCN K12 " sheetId="6" r:id="rId6"/>
  </sheets>
  <definedNames>
    <definedName name="_xlnm.Print_Titles" localSheetId="4">'CD-DCN K12'!$3:$4</definedName>
    <definedName name="_xlnm.Print_Titles" localSheetId="3">'CD-KTDN K12'!$3:$4</definedName>
    <definedName name="_xlnm.Print_Titles" localSheetId="1">'Thi'!$8:$9</definedName>
  </definedNames>
  <calcPr fullCalcOnLoad="1"/>
</workbook>
</file>

<file path=xl/comments4.xml><?xml version="1.0" encoding="utf-8"?>
<comments xmlns="http://schemas.openxmlformats.org/spreadsheetml/2006/main">
  <authors>
    <author>User</author>
  </authors>
  <commentList>
    <comment ref="C21" authorId="0">
      <text>
        <r>
          <rPr>
            <b/>
            <sz val="9"/>
            <rFont val="Tahoma"/>
            <family val="2"/>
          </rPr>
          <t>User:</t>
        </r>
        <r>
          <rPr>
            <sz val="9"/>
            <rFont val="Tahoma"/>
            <family val="2"/>
          </rPr>
          <t xml:space="preserve">
Thôi học-Bảo lưu</t>
        </r>
      </text>
    </comment>
    <comment ref="C27" authorId="0">
      <text>
        <r>
          <rPr>
            <b/>
            <sz val="9"/>
            <rFont val="Tahoma"/>
            <family val="2"/>
          </rPr>
          <t>User:</t>
        </r>
        <r>
          <rPr>
            <sz val="9"/>
            <rFont val="Tahoma"/>
            <family val="2"/>
          </rPr>
          <t xml:space="preserve">
Thôi học-Bảo lưu</t>
        </r>
      </text>
    </comment>
    <comment ref="C20" authorId="0">
      <text>
        <r>
          <rPr>
            <b/>
            <sz val="9"/>
            <rFont val="Tahoma"/>
            <family val="2"/>
          </rPr>
          <t>User:</t>
        </r>
        <r>
          <rPr>
            <sz val="9"/>
            <rFont val="Tahoma"/>
            <family val="2"/>
          </rPr>
          <t xml:space="preserve">
Tạm nghỉ học bảo lưu, ngày 27/08/2019.
</t>
        </r>
      </text>
    </comment>
    <comment ref="C18" authorId="0">
      <text>
        <r>
          <rPr>
            <b/>
            <sz val="9"/>
            <rFont val="Tahoma"/>
            <family val="2"/>
          </rPr>
          <t>User:</t>
        </r>
        <r>
          <rPr>
            <sz val="9"/>
            <rFont val="Tahoma"/>
            <family val="2"/>
          </rPr>
          <t xml:space="preserve">
Bao luu 20/11/2019</t>
        </r>
      </text>
    </comment>
  </commentList>
</comments>
</file>

<file path=xl/sharedStrings.xml><?xml version="1.0" encoding="utf-8"?>
<sst xmlns="http://schemas.openxmlformats.org/spreadsheetml/2006/main" count="582" uniqueCount="377">
  <si>
    <t>TT</t>
  </si>
  <si>
    <t>Anh</t>
  </si>
  <si>
    <t>Hoàng</t>
  </si>
  <si>
    <t>Nơi sinh</t>
  </si>
  <si>
    <t>Họ &amp; tên SV</t>
  </si>
  <si>
    <t>Ngày sinh</t>
  </si>
  <si>
    <t>Họ và tên SV</t>
  </si>
  <si>
    <t>Chính trị</t>
  </si>
  <si>
    <t>Marketing</t>
  </si>
  <si>
    <t>Thuế</t>
  </si>
  <si>
    <t>Vẽ điện</t>
  </si>
  <si>
    <t>Khí cụ điện</t>
  </si>
  <si>
    <t>Mạch điện</t>
  </si>
  <si>
    <t>Pháp luật</t>
  </si>
  <si>
    <t>Máy điện</t>
  </si>
  <si>
    <t>Trang bị điện</t>
  </si>
  <si>
    <t>DANH SÁCH GHI ĐIỂM</t>
  </si>
  <si>
    <t>PHÂN HIỆU PHÍA NAM</t>
  </si>
  <si>
    <t>Điểm kiểm tra định kỳ hệ số 2; Điểm kiểm tra kết thúc môn hệ số 3.</t>
  </si>
  <si>
    <t>Họ &amp; tên</t>
  </si>
  <si>
    <t>Điểm KT định kỳ</t>
  </si>
  <si>
    <t>Điểm KT kết thúc môn</t>
  </si>
  <si>
    <t>Số tờ GLB</t>
  </si>
  <si>
    <t>Ký nộp bài</t>
  </si>
  <si>
    <t>Điểm tổng kết</t>
  </si>
  <si>
    <t>Ghi chú</t>
  </si>
  <si>
    <t>Tổng số bài:</t>
  </si>
  <si>
    <t>Đạt:</t>
  </si>
  <si>
    <t>Không đạt:</t>
  </si>
  <si>
    <t>TP. Đào tạo</t>
  </si>
  <si>
    <t>Trưởng khoa</t>
  </si>
  <si>
    <t>Giáo viên</t>
  </si>
  <si>
    <t>Giới tính</t>
  </si>
  <si>
    <t>Năm sinh</t>
  </si>
  <si>
    <t>Kỹ thuật số</t>
  </si>
  <si>
    <t>CỘNG HOÀ XÃ HỘI CHỦ NGHĨA VIỆT NAM</t>
  </si>
  <si>
    <t xml:space="preserve">Ký nộp </t>
  </si>
  <si>
    <t>Cộng</t>
  </si>
  <si>
    <t>TBC Toàn khóa học</t>
  </si>
  <si>
    <t>Nguyễn Thị</t>
  </si>
  <si>
    <t>Khánh</t>
  </si>
  <si>
    <t>Đỗ Thị</t>
  </si>
  <si>
    <t>Thu</t>
  </si>
  <si>
    <t>Nguyễn Thị Thanh</t>
  </si>
  <si>
    <t>Trà</t>
  </si>
  <si>
    <t>Nguyễn Thị Kim</t>
  </si>
  <si>
    <t>Xuyến</t>
  </si>
  <si>
    <t>TỔNG C.TY ĐƯỜNG SẮT VIỆT NAM</t>
  </si>
  <si>
    <t>TRƯỜNG CAO ĐẲNG ĐƯỜNG SẮT</t>
  </si>
  <si>
    <t>Ngày KT: ______________________________________ Lần: 2</t>
  </si>
  <si>
    <t>Môn: Thuế</t>
  </si>
  <si>
    <t>CĐN KTDN - K11</t>
  </si>
  <si>
    <t>Nguyễn Xuân</t>
  </si>
  <si>
    <t>Trần Văn</t>
  </si>
  <si>
    <t>Tân</t>
  </si>
  <si>
    <t>Nguyễn Minh</t>
  </si>
  <si>
    <t>Cường</t>
  </si>
  <si>
    <t>Hậu</t>
  </si>
  <si>
    <t>Trần Thanh</t>
  </si>
  <si>
    <t>Tú</t>
  </si>
  <si>
    <t>Thắng</t>
  </si>
  <si>
    <t>An toàn lao động</t>
  </si>
  <si>
    <t>Thái</t>
  </si>
  <si>
    <t>Nghiệp vụ trưởng tàu</t>
  </si>
  <si>
    <t>Thực tập trưởng tàu</t>
  </si>
  <si>
    <t>Pháp luật về đường sắt (2)</t>
  </si>
  <si>
    <t>Tổ chức chạy tàu (phần 2)</t>
  </si>
  <si>
    <t>Thiết kế ga đường sắt</t>
  </si>
  <si>
    <t>Kế toán, thống kê ga, tàu</t>
  </si>
  <si>
    <t>Ngoại ngữ chuyên ngành</t>
  </si>
  <si>
    <t>Nghiệp vụ điều độ ga</t>
  </si>
  <si>
    <t>Thực tập điều độ ga</t>
  </si>
  <si>
    <t>HSSV chú ý:</t>
  </si>
  <si>
    <t xml:space="preserve">Cập nhật điểm thường xuyên của mình trên mạng     </t>
  </si>
  <si>
    <r>
      <t xml:space="preserve">Ký hiệu: </t>
    </r>
    <r>
      <rPr>
        <b/>
        <u val="single"/>
        <sz val="13"/>
        <rFont val="Times New Roman"/>
        <family val="1"/>
      </rPr>
      <t>0.0</t>
    </r>
    <r>
      <rPr>
        <sz val="13"/>
        <rFont val="Times New Roman"/>
        <family val="1"/>
      </rPr>
      <t xml:space="preserve"> là học lại-làm đơn và đăng ký học lại tại P.Đào tạo &amp;QL HSSV II, đóng lệ phí trước khi học lại tại P. Tài chính kế toán; Thi lần 2 điểm thi &lt;5.0đ, vắng mặt thi lần 2, chưa hoàn thành lệ phí thi lần 2 đúng thời gian phải học lại.</t>
    </r>
  </si>
  <si>
    <r>
      <t xml:space="preserve">Ký hiệu: </t>
    </r>
    <r>
      <rPr>
        <b/>
        <u val="single"/>
        <sz val="13"/>
        <rFont val="Times New Roman"/>
        <family val="1"/>
      </rPr>
      <t>1.0</t>
    </r>
    <r>
      <rPr>
        <sz val="13"/>
        <rFont val="Times New Roman"/>
        <family val="1"/>
      </rPr>
      <t xml:space="preserve"> là thi lại lần 2 do không đủ điều kiện thi lần 1,vắng mặt thi lần 1, chưa đóng học phí trong kỳ.</t>
    </r>
  </si>
  <si>
    <r>
      <t xml:space="preserve">Ký hiệu điểm </t>
    </r>
    <r>
      <rPr>
        <b/>
        <sz val="13"/>
        <rFont val="Times New Roman"/>
        <family val="1"/>
      </rPr>
      <t>&lt; 5.0</t>
    </r>
    <r>
      <rPr>
        <sz val="13"/>
        <rFont val="Times New Roman"/>
        <family val="1"/>
      </rPr>
      <t xml:space="preserve">: Thi lần 1 có điểm </t>
    </r>
    <r>
      <rPr>
        <b/>
        <sz val="13"/>
        <rFont val="Times New Roman"/>
        <family val="1"/>
      </rPr>
      <t>&lt;5.0 đ</t>
    </r>
    <r>
      <rPr>
        <sz val="13"/>
        <rFont val="Times New Roman"/>
        <family val="1"/>
      </rPr>
      <t xml:space="preserve"> đồng nghĩa với việc phải thi lại lần 2, chú ý đóng lệ phí trước khi thi lại tại P. Tài chính kế toán.</t>
    </r>
  </si>
  <si>
    <t>Một số HSSV nhập học muộn, học ghép, học lại, thi lại tốt nghiệp làm việc với p. Đào tạo &amp; QLHSSV II (Lv trực tiếp T Kháng -Phụ trách Cao đẳng) để được tư vấn sắp xếp thi, lớp học ghép, học lại... hợp lý.</t>
  </si>
  <si>
    <r>
      <t xml:space="preserve">Ký hiệu: </t>
    </r>
    <r>
      <rPr>
        <b/>
        <u val="single"/>
        <sz val="13"/>
        <rFont val="Times New Roman"/>
        <family val="1"/>
      </rPr>
      <t>hbs</t>
    </r>
    <r>
      <rPr>
        <b/>
        <sz val="13"/>
        <rFont val="Times New Roman"/>
        <family val="1"/>
      </rPr>
      <t xml:space="preserve">; Bs: </t>
    </r>
    <r>
      <rPr>
        <sz val="13"/>
        <rFont val="Times New Roman"/>
        <family val="1"/>
      </rPr>
      <t>Học bổ sung-HSSV gặp trực tiếp GV bộ môn môn đó đăng ký hbs, khoa chủ động xếp thời khóa biểu, hssv báo P. Đào tạo và đóng tiền hbs trên P. Tài chính kế toán trước khi được học.</t>
    </r>
  </si>
  <si>
    <t>Đường sắt thường thức</t>
  </si>
  <si>
    <t>Số tiền (đ)</t>
  </si>
  <si>
    <t>Giáo dục thể chất</t>
  </si>
  <si>
    <t>Tin học</t>
  </si>
  <si>
    <t>Anh văn</t>
  </si>
  <si>
    <t>Giáo dục quốc phòng</t>
  </si>
  <si>
    <t xml:space="preserve">Vận trù </t>
  </si>
  <si>
    <t>Marketing trong ngành vận tải đường sắt</t>
  </si>
  <si>
    <t>Pháp luật về đường sắt (1)</t>
  </si>
  <si>
    <t>Tổ chức chạy tàu (1)</t>
  </si>
  <si>
    <t>Sức kéo đoàn tàu</t>
  </si>
  <si>
    <t>Nghiệp vụ Gác ghi</t>
  </si>
  <si>
    <t>Nghiệp vụ ghép nối, trưởng dồn</t>
  </si>
  <si>
    <t>Nghiệp vụ trực ban chạy tàu ga (phần 1)</t>
  </si>
  <si>
    <t>Nghiệp vụ trực ban chạy tàu ga (phần 2)</t>
  </si>
  <si>
    <t>Tổ chức xếp dỡ hàng hóa</t>
  </si>
  <si>
    <t>Thực tập trực ban chạy tàu ga</t>
  </si>
  <si>
    <t>Kinh tế vận tải đường sắt</t>
  </si>
  <si>
    <t>Nghiệp vụ điều độ chạy tàu tuyến</t>
  </si>
  <si>
    <t>Thực tập điều độ chạy tàu tuyến</t>
  </si>
  <si>
    <t>Tin học ứng dụng trong vận tải Đường sắt</t>
  </si>
  <si>
    <t>Trần Hổ Nam</t>
  </si>
  <si>
    <t>Nguyễn Đình An</t>
  </si>
  <si>
    <t>Bình</t>
  </si>
  <si>
    <t>Dương Minh</t>
  </si>
  <si>
    <t>Nguyễn Công</t>
  </si>
  <si>
    <t>Đào Trọng</t>
  </si>
  <si>
    <t>Hiếu</t>
  </si>
  <si>
    <t>Phạm Đình</t>
  </si>
  <si>
    <t>Nguyễn Nhật</t>
  </si>
  <si>
    <t>Hưng</t>
  </si>
  <si>
    <t>Hy</t>
  </si>
  <si>
    <t>Lộc</t>
  </si>
  <si>
    <t>Trịnh Ngọc</t>
  </si>
  <si>
    <t>Phan Đức</t>
  </si>
  <si>
    <t>Nguyễn Hà Anh</t>
  </si>
  <si>
    <t>Châu Thanh</t>
  </si>
  <si>
    <t>Tuấn</t>
  </si>
  <si>
    <t>Đỗ Hoàng</t>
  </si>
  <si>
    <t>Đô</t>
  </si>
  <si>
    <t>21/10/1993</t>
  </si>
  <si>
    <t>01/09/2000</t>
  </si>
  <si>
    <t>02/08/1999</t>
  </si>
  <si>
    <t>10/01/2000</t>
  </si>
  <si>
    <t>10/03/2000</t>
  </si>
  <si>
    <t>10/05/2000</t>
  </si>
  <si>
    <t>17/02/2000</t>
  </si>
  <si>
    <t>10/01/1999</t>
  </si>
  <si>
    <t>15/10/2000</t>
  </si>
  <si>
    <t>16/02/2000</t>
  </si>
  <si>
    <t>01/07/2000</t>
  </si>
  <si>
    <t>06/11/2000</t>
  </si>
  <si>
    <t>26/04/1996</t>
  </si>
  <si>
    <t>25/05/1996</t>
  </si>
  <si>
    <t>27/06/1999</t>
  </si>
  <si>
    <t>15/07/1992</t>
  </si>
  <si>
    <t>Bs</t>
  </si>
  <si>
    <t>Nguyễn Đức</t>
  </si>
  <si>
    <t>Nguyễn Bá</t>
  </si>
  <si>
    <t>Đại</t>
  </si>
  <si>
    <t>Phạm Minh</t>
  </si>
  <si>
    <t>Đức</t>
  </si>
  <si>
    <t>Vũ Bá</t>
  </si>
  <si>
    <t>Hải</t>
  </si>
  <si>
    <t>Nguyễn Văn</t>
  </si>
  <si>
    <t>Hào</t>
  </si>
  <si>
    <t>Vũ Minh</t>
  </si>
  <si>
    <t>Đoàn Ngọc</t>
  </si>
  <si>
    <t>Khải</t>
  </si>
  <si>
    <t>Phạm Tài</t>
  </si>
  <si>
    <t>Luyện</t>
  </si>
  <si>
    <t>Lý A</t>
  </si>
  <si>
    <t>Siêu</t>
  </si>
  <si>
    <t>Võ Hồng</t>
  </si>
  <si>
    <t>Sơn</t>
  </si>
  <si>
    <t>Đặng Hữu</t>
  </si>
  <si>
    <t>Tài</t>
  </si>
  <si>
    <t>Lê Minh</t>
  </si>
  <si>
    <t>Tâm</t>
  </si>
  <si>
    <t>Trần Ngọc</t>
  </si>
  <si>
    <t>Trần Trọng</t>
  </si>
  <si>
    <t>Tiến</t>
  </si>
  <si>
    <t>Đỗ Xuân</t>
  </si>
  <si>
    <t>Việt</t>
  </si>
  <si>
    <t>Bùi Văn</t>
  </si>
  <si>
    <t>Quân</t>
  </si>
  <si>
    <t>15/11/2000</t>
  </si>
  <si>
    <t>01/01/1998</t>
  </si>
  <si>
    <t>25/11/1996</t>
  </si>
  <si>
    <t>20/05/1999</t>
  </si>
  <si>
    <t>13/11/1999</t>
  </si>
  <si>
    <t>02/09/1997</t>
  </si>
  <si>
    <t>01/10/2000</t>
  </si>
  <si>
    <t>20/12/1994</t>
  </si>
  <si>
    <t>25/05/1995</t>
  </si>
  <si>
    <t>16/08/1999</t>
  </si>
  <si>
    <t>21/02/2000</t>
  </si>
  <si>
    <t>16/10/1993</t>
  </si>
  <si>
    <t>03/09/1997</t>
  </si>
  <si>
    <t>20/11/1989</t>
  </si>
  <si>
    <t>14/04/1987</t>
  </si>
  <si>
    <t>01/06/1996</t>
  </si>
  <si>
    <t>Vẽ kỹ thuật</t>
  </si>
  <si>
    <t>Vật liệu điện</t>
  </si>
  <si>
    <t>Kỹ thuật nguội</t>
  </si>
  <si>
    <t>Điện tử cơ bản</t>
  </si>
  <si>
    <t>Thiết bị điện gia dụng</t>
  </si>
  <si>
    <t>Đo lường điện</t>
  </si>
  <si>
    <t>Sửa chữa và vận hành máy điện</t>
  </si>
  <si>
    <t>Cung cấp điện</t>
  </si>
  <si>
    <t>Thực hành trang bị điện</t>
  </si>
  <si>
    <t>PLC cơ bản</t>
  </si>
  <si>
    <t>Kỹ thuật cảm biến</t>
  </si>
  <si>
    <t>Truyền động điện</t>
  </si>
  <si>
    <t>Điện tử công suất</t>
  </si>
  <si>
    <t>PLC nâng cao</t>
  </si>
  <si>
    <t>Tổ chức sản xuất</t>
  </si>
  <si>
    <t>Kỹ thuật lạnh</t>
  </si>
  <si>
    <t>Điều khiển điện khi nén</t>
  </si>
  <si>
    <t>Kỹ thuật Vi xử lý - Vi điều khiển</t>
  </si>
  <si>
    <t>Đồ án môn học trang bị điện</t>
  </si>
  <si>
    <t>Cung cấp điện nâng cao</t>
  </si>
  <si>
    <t>Vẽ kỹ thuật Autocad</t>
  </si>
  <si>
    <t>Thực tập tốt nghiệp</t>
  </si>
  <si>
    <t>Chuyên đề điều khiển
 lập trình cỡ nhở</t>
  </si>
  <si>
    <r>
      <t xml:space="preserve">Ký hiệu: </t>
    </r>
    <r>
      <rPr>
        <b/>
        <u val="single"/>
        <sz val="14"/>
        <rFont val="Times New Roman"/>
        <family val="1"/>
      </rPr>
      <t>0.0</t>
    </r>
    <r>
      <rPr>
        <sz val="14"/>
        <rFont val="Times New Roman"/>
        <family val="1"/>
      </rPr>
      <t xml:space="preserve"> là học lại-làm đơn và đăng ký học lại tại P.Đào tạo &amp;QL HSSV II, đóng lệ phí trước khi học lại tại P. Tài chính kế toán; Thi lần 2 điểm thi &lt;5.0đ, vắng mặt thi lần 2, chưa hoàn thành lệ phí thi lần 2 đúng thời gian phải học lại.</t>
    </r>
  </si>
  <si>
    <r>
      <t xml:space="preserve">Ký hiệu: </t>
    </r>
    <r>
      <rPr>
        <b/>
        <u val="single"/>
        <sz val="14"/>
        <rFont val="Times New Roman"/>
        <family val="1"/>
      </rPr>
      <t>1.0</t>
    </r>
    <r>
      <rPr>
        <sz val="14"/>
        <rFont val="Times New Roman"/>
        <family val="1"/>
      </rPr>
      <t xml:space="preserve"> là thi lại lần 2 do không đủ điều kiện thi lần 1,vắng mặt không phép thi lần 1, có điểm thi lần 1=</t>
    </r>
    <r>
      <rPr>
        <b/>
        <sz val="14"/>
        <rFont val="Times New Roman"/>
        <family val="1"/>
      </rPr>
      <t>1.0</t>
    </r>
    <r>
      <rPr>
        <sz val="14"/>
        <rFont val="Times New Roman"/>
        <family val="1"/>
      </rPr>
      <t>, chưa đóng học phí trong kỳ.</t>
    </r>
  </si>
  <si>
    <r>
      <t xml:space="preserve">Ký hiệu điểm </t>
    </r>
    <r>
      <rPr>
        <b/>
        <sz val="14"/>
        <rFont val="Times New Roman"/>
        <family val="1"/>
      </rPr>
      <t>&lt; 5.0</t>
    </r>
    <r>
      <rPr>
        <sz val="14"/>
        <rFont val="Times New Roman"/>
        <family val="1"/>
      </rPr>
      <t xml:space="preserve">: Thi lần 1 có điểm </t>
    </r>
    <r>
      <rPr>
        <b/>
        <sz val="14"/>
        <rFont val="Times New Roman"/>
        <family val="1"/>
      </rPr>
      <t>&lt;5.0 đ</t>
    </r>
    <r>
      <rPr>
        <sz val="14"/>
        <rFont val="Times New Roman"/>
        <family val="1"/>
      </rPr>
      <t xml:space="preserve"> đồng nghĩa với việc phải thi lại lần 2, chú ý đóng lệ phí trước khi thi lại tại P. Tài chính kế toán.</t>
    </r>
  </si>
  <si>
    <t>BẢNG ĐIỂM LỚP CĐ KẾ TOÁN DOANH NGHIỆP - K12</t>
  </si>
  <si>
    <t>Đoàn Nữ Huyền</t>
  </si>
  <si>
    <t>Ngô Thị Kim</t>
  </si>
  <si>
    <t>Diệu</t>
  </si>
  <si>
    <t>Bùi Thị</t>
  </si>
  <si>
    <t>Dự</t>
  </si>
  <si>
    <t>Nguyễn Thị</t>
  </si>
  <si>
    <t>Hoài</t>
  </si>
  <si>
    <t>Trần Thị</t>
  </si>
  <si>
    <t>Hợi</t>
  </si>
  <si>
    <t>Trần Thành</t>
  </si>
  <si>
    <t>Vũ Thị</t>
  </si>
  <si>
    <t>Linh</t>
  </si>
  <si>
    <t>Lê Quang</t>
  </si>
  <si>
    <t>Lý</t>
  </si>
  <si>
    <t>Lê Thị</t>
  </si>
  <si>
    <t>Mến</t>
  </si>
  <si>
    <t>Minh</t>
  </si>
  <si>
    <t>Hoàng Văn</t>
  </si>
  <si>
    <t>Nam</t>
  </si>
  <si>
    <t>Phùng Nhật</t>
  </si>
  <si>
    <t>Quang</t>
  </si>
  <si>
    <t>Trần Thị Cẩm</t>
  </si>
  <si>
    <t>Tiên</t>
  </si>
  <si>
    <t>Nguyễn Hữu</t>
  </si>
  <si>
    <t>Tình</t>
  </si>
  <si>
    <t>Tạ Lan</t>
  </si>
  <si>
    <t>Trinh</t>
  </si>
  <si>
    <t>Tư</t>
  </si>
  <si>
    <t>Trịnh Thị</t>
  </si>
  <si>
    <t>Nụ</t>
  </si>
  <si>
    <t>01/12/2000</t>
  </si>
  <si>
    <t>10/05/1981</t>
  </si>
  <si>
    <t>26/05/2000</t>
  </si>
  <si>
    <t>08/07/1999</t>
  </si>
  <si>
    <t>20/01/1995</t>
  </si>
  <si>
    <t>20/10/1990</t>
  </si>
  <si>
    <t>15/05/1998</t>
  </si>
  <si>
    <t>08/03/1993</t>
  </si>
  <si>
    <t>30/04/1999</t>
  </si>
  <si>
    <t>01/07/1997</t>
  </si>
  <si>
    <t>11/03/1991</t>
  </si>
  <si>
    <t>20/10/1993</t>
  </si>
  <si>
    <t>08/08/1996</t>
  </si>
  <si>
    <t>06/10/1991</t>
  </si>
  <si>
    <t>08/05/2000</t>
  </si>
  <si>
    <t>04/06/1985</t>
  </si>
  <si>
    <t>22/03/1994</t>
  </si>
  <si>
    <t>25/11/1980</t>
  </si>
  <si>
    <t>Nữ</t>
  </si>
  <si>
    <t>Luật Kinh tế</t>
  </si>
  <si>
    <t>Kinh tế vi mô</t>
  </si>
  <si>
    <t>Anh văn chuyên ngành</t>
  </si>
  <si>
    <t>Kinh tế vĩ mô</t>
  </si>
  <si>
    <t>Soạn thảo văn bản</t>
  </si>
  <si>
    <t>Nguyên lý Thống kê</t>
  </si>
  <si>
    <t>Nguyên lý kế toán</t>
  </si>
  <si>
    <t>Toán kinh tế</t>
  </si>
  <si>
    <t>Thống kê doanh nghiệp</t>
  </si>
  <si>
    <t>Tài chính doanh nghiệp</t>
  </si>
  <si>
    <t>Kế toán doanh nghiệp 1</t>
  </si>
  <si>
    <t>Lập và phân tích dự án</t>
  </si>
  <si>
    <t>Kế toán doanh nghiệp 2</t>
  </si>
  <si>
    <t>Kế toán doanh nghiệp 3</t>
  </si>
  <si>
    <t>Kế toán doanh nghiệp 4</t>
  </si>
  <si>
    <t>Quản trị doanh nghiệp</t>
  </si>
  <si>
    <t>Kế toán hành chính sự nghiệp</t>
  </si>
  <si>
    <t>Thị trường chứng khoán</t>
  </si>
  <si>
    <t>Kế toán quản trị</t>
  </si>
  <si>
    <t>Tài chính quốc tế</t>
  </si>
  <si>
    <t>Kiểm toán</t>
  </si>
  <si>
    <t>Thực hành kê khai - Quyết toán Thuế</t>
  </si>
  <si>
    <t>Tin học kế toán</t>
  </si>
  <si>
    <t>Thực tập sản xuất</t>
  </si>
  <si>
    <t>Giáo dục quốc
 phòng - An ninh</t>
  </si>
  <si>
    <t>Lý thuyết tài
 chính tiền tệ</t>
  </si>
  <si>
    <t>Kế toán thương
 mại dịch vụ</t>
  </si>
  <si>
    <t>Thực hành kế toán trong 
doanh nghiệp sản xuất</t>
  </si>
  <si>
    <t>Phân tích hoạt 
động kinh doanh</t>
  </si>
  <si>
    <t>BẢNG ĐIỂM LỚP CĐ ĐIỀU HÀNH CHẠY TÀU HỎA - K12</t>
  </si>
  <si>
    <t>BẢNG ĐIỂM LỚP CĐ ĐIỆN CÔNG NGHIỆP - K12</t>
  </si>
  <si>
    <t>BẢNG ĐIỂM LỚP CĐ LT ĐIỆN CÔNG NGHIỆP - K12</t>
  </si>
  <si>
    <t>Nguyễn Viết</t>
  </si>
  <si>
    <t>An</t>
  </si>
  <si>
    <t>Hồ Sỹ</t>
  </si>
  <si>
    <t>Chương</t>
  </si>
  <si>
    <t>Trần Quốc</t>
  </si>
  <si>
    <t>Nguyễn Hoàng</t>
  </si>
  <si>
    <t>Nhân</t>
  </si>
  <si>
    <t>Nguyễn Thanh</t>
  </si>
  <si>
    <t>Lê Trí</t>
  </si>
  <si>
    <t>Hắc Ngọc</t>
  </si>
  <si>
    <t>Thưởng</t>
  </si>
  <si>
    <t>Quyết</t>
  </si>
  <si>
    <t>16/10/2000</t>
  </si>
  <si>
    <t>12/08/1981</t>
  </si>
  <si>
    <t>22/02/1993</t>
  </si>
  <si>
    <t>18/08/1996</t>
  </si>
  <si>
    <t>14/07/1989</t>
  </si>
  <si>
    <t>09/11/1991</t>
  </si>
  <si>
    <t>16/06/1988</t>
  </si>
  <si>
    <t>01/07/1977</t>
  </si>
  <si>
    <t>06/06/1991</t>
  </si>
  <si>
    <t>27/07/1995</t>
  </si>
  <si>
    <t>Ngoại ngữ</t>
  </si>
  <si>
    <t>Kỹ thuật Vi xử
 lý - Vi điều khiển</t>
  </si>
  <si>
    <t>Đồ án môn học
 trang bị điện</t>
  </si>
  <si>
    <t>Giáo dục quốc phòng
 - An ninh</t>
  </si>
  <si>
    <t>Hbs</t>
  </si>
  <si>
    <r>
      <t xml:space="preserve">Ký hiệu: </t>
    </r>
    <r>
      <rPr>
        <b/>
        <u val="single"/>
        <sz val="13"/>
        <rFont val="Times New Roman"/>
        <family val="1"/>
      </rPr>
      <t>1.0</t>
    </r>
    <r>
      <rPr>
        <sz val="13"/>
        <rFont val="Times New Roman"/>
        <family val="1"/>
      </rPr>
      <t xml:space="preserve"> là thi lại lần 2 do không đủ điều kiện thi lần 1,vắng mặt thi lần 1, chưa đóng học phí trong kỳ. Điểm thi lần 1= 1 đ</t>
    </r>
  </si>
  <si>
    <t>KĐ</t>
  </si>
  <si>
    <t>T</t>
  </si>
  <si>
    <t xml:space="preserve"> </t>
  </si>
  <si>
    <t>TB KỲ 1</t>
  </si>
  <si>
    <t>Nghệ An</t>
  </si>
  <si>
    <t>Hà Tĩnh</t>
  </si>
  <si>
    <t>Vĩnh Long</t>
  </si>
  <si>
    <t>Bình Dương</t>
  </si>
  <si>
    <t>Trà Vinh</t>
  </si>
  <si>
    <t>Tây Ninh</t>
  </si>
  <si>
    <t>Thanh Hóa</t>
  </si>
  <si>
    <t>Môn ĐK</t>
  </si>
  <si>
    <t>Quản lý ngân sách
 Nhà nước</t>
  </si>
  <si>
    <r>
      <t xml:space="preserve">Ký hiệu điểm </t>
    </r>
    <r>
      <rPr>
        <b/>
        <sz val="13"/>
        <rFont val="Times New Roman"/>
        <family val="1"/>
      </rPr>
      <t>&lt; 5.0</t>
    </r>
    <r>
      <rPr>
        <sz val="13"/>
        <rFont val="Times New Roman"/>
        <family val="1"/>
      </rPr>
      <t xml:space="preserve">: Thi lần 1 có điểm </t>
    </r>
    <r>
      <rPr>
        <b/>
        <sz val="13"/>
        <rFont val="Times New Roman"/>
        <family val="1"/>
      </rPr>
      <t>&lt;5.0 đ</t>
    </r>
    <r>
      <rPr>
        <sz val="13"/>
        <rFont val="Times New Roman"/>
        <family val="1"/>
      </rPr>
      <t xml:space="preserve"> </t>
    </r>
    <r>
      <rPr>
        <b/>
        <sz val="13"/>
        <rFont val="Times New Roman"/>
        <family val="1"/>
      </rPr>
      <t>đồng nghĩa với việc phải thi lại lần 2,</t>
    </r>
    <r>
      <rPr>
        <sz val="13"/>
        <rFont val="Times New Roman"/>
        <family val="1"/>
      </rPr>
      <t xml:space="preserve"> chú ý đóng lệ phí trước khi thi lại tại P. Tài chính kế toán.</t>
    </r>
  </si>
  <si>
    <t>Quy định vận tải hàng hóa
 trên Đường sắt</t>
  </si>
  <si>
    <t>Vận tải hàng hóa, hành khách
 liên vận quốc tế</t>
  </si>
  <si>
    <t>-</t>
  </si>
  <si>
    <t>TB KỲ 2</t>
  </si>
  <si>
    <t>DANH SÁCH NỘP LỆ PHÍ THI LẠI LẦN 2</t>
  </si>
  <si>
    <t>Người lập</t>
  </si>
  <si>
    <t>Quy định vận tải hành khách, hành lý,
bao gửi trên đường sắt</t>
  </si>
  <si>
    <t>Đoàn Văn Kháng</t>
  </si>
  <si>
    <t>BỘ PHẬN ĐT &amp; QL HSSV II</t>
  </si>
  <si>
    <t>BỘ PHẬN  TCKT</t>
  </si>
  <si>
    <t>Giải quyết tai nạn
 giao thông vận tải Đường sắt</t>
  </si>
  <si>
    <t>Kinh tế chính trị</t>
  </si>
  <si>
    <t>TB KỲ 3</t>
  </si>
  <si>
    <t>Quản trị doanh nghiệp 
vận tải đường sắt</t>
  </si>
  <si>
    <t>TB KỲ 4</t>
  </si>
  <si>
    <t>Tổ chức vận tải HH, HK</t>
  </si>
  <si>
    <t>THÔI HỌC BẢO LƯU</t>
  </si>
  <si>
    <r>
      <rPr>
        <b/>
        <u val="single"/>
        <sz val="11"/>
        <rFont val="Times New Roman"/>
        <family val="1"/>
      </rPr>
      <t>Độc lập - Tự do - Hạnh phú</t>
    </r>
    <r>
      <rPr>
        <b/>
        <sz val="11"/>
        <rFont val="Times New Roman"/>
        <family val="1"/>
      </rPr>
      <t>c</t>
    </r>
  </si>
  <si>
    <t>Tp. Hồ Chí Minh</t>
  </si>
  <si>
    <t>Đồng Nai</t>
  </si>
  <si>
    <t>Phú Yên</t>
  </si>
  <si>
    <t>Bình Định</t>
  </si>
  <si>
    <t>Ninh Thuận</t>
  </si>
  <si>
    <t>Bình Thuận</t>
  </si>
  <si>
    <t>Hà Tĩnh</t>
  </si>
  <si>
    <t>Thanh Hóa</t>
  </si>
  <si>
    <t>Bến Tre</t>
  </si>
  <si>
    <t>Nghệ An</t>
  </si>
  <si>
    <t>Bình Dương</t>
  </si>
  <si>
    <t>An Giang</t>
  </si>
  <si>
    <t>Đồng Tháp</t>
  </si>
  <si>
    <t>Cần Thơ</t>
  </si>
  <si>
    <t>Đắk Lắk</t>
  </si>
  <si>
    <t>Quảng Bình</t>
  </si>
  <si>
    <t>Kiên Giang</t>
  </si>
  <si>
    <t>Hải Dương</t>
  </si>
  <si>
    <t>Quảng Trị</t>
  </si>
  <si>
    <t>Cà Mau</t>
  </si>
  <si>
    <t>Hưng Yên</t>
  </si>
  <si>
    <t xml:space="preserve">Nam </t>
  </si>
  <si>
    <t>Bình Phước</t>
  </si>
  <si>
    <t>TB KỲ 5</t>
  </si>
  <si>
    <t>Cung cấp điện nâng cao</t>
  </si>
  <si>
    <t>Lớp: ĐCN - K12</t>
  </si>
  <si>
    <r>
      <t xml:space="preserve">Môn học/ Mô đun: </t>
    </r>
    <r>
      <rPr>
        <b/>
        <sz val="14"/>
        <rFont val="Times New Roman"/>
        <family val="1"/>
      </rPr>
      <t>Tổ chức sản xuất</t>
    </r>
  </si>
  <si>
    <t>21.12.2021</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</si>
</sst>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am&quot;;&quot;Nữ&quot;"/>
    <numFmt numFmtId="173" formatCode=";&quot;Có&quot;;&quot;Không&quot;"/>
    <numFmt numFmtId="174" formatCode="0.0"/>
    <numFmt numFmtId="175" formatCode="_-* #,##0_-;\-* #,##0_-;_-* &quot;-&quot;??_-;_-@_-"/>
    <numFmt numFmtId="176" formatCode="dd/mm/yy"/>
    <numFmt numFmtId="177" formatCode="[$-409]dd\ mmmm\,\ yyyy"/>
    <numFmt numFmtId="178" formatCode="[$-409]dddd\,\ mmmm\ dd\,\ yyyy"/>
    <numFmt numFmtId="179" formatCode="dd/mm/yym/d/yyyy"/>
    <numFmt numFmtId="180" formatCode="0.000"/>
    <numFmt numFmtId="181" formatCode="0.0000"/>
    <numFmt numFmtId="182" formatCode="0.00000"/>
    <numFmt numFmtId="183" formatCode="[$-F800]dddd\,\ mmmm\ dd\,\ yyyy"/>
    <numFmt numFmtId="184" formatCode="#,##0.0"/>
    <numFmt numFmtId="185" formatCode="0.0;[Red]0.0"/>
    <numFmt numFmtId="186" formatCode="0.000000"/>
    <numFmt numFmtId="187" formatCode="#,##0.000"/>
    <numFmt numFmtId="188" formatCode="0.0%"/>
    <numFmt numFmtId="189" formatCode="[$-42A]dd\ mmmm\ yyyy"/>
    <numFmt numFmtId="190" formatCode="[$-42A]h:mm:ss\ AM/PM"/>
    <numFmt numFmtId="191" formatCode="_-* #,##0.0\ _₫_-;\-* #,##0.0\ _₫_-;_-* &quot;-&quot;??\ _₫_-;_-@_-"/>
    <numFmt numFmtId="192" formatCode="#,##0.0_ ;\-#,##0.0\ "/>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_);_(* \(#,##0\);_(* &quot;-&quot;??_);_(@_)"/>
    <numFmt numFmtId="199" formatCode="_(* #,##0.000_);_(* \(#,##0.000\);_(* &quot;-&quot;??_);_(@_)"/>
  </numFmts>
  <fonts count="100">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2"/>
      <name val="VNI-Times"/>
      <family val="0"/>
    </font>
    <font>
      <sz val="10"/>
      <name val="Times New Roman"/>
      <family val="1"/>
    </font>
    <font>
      <b/>
      <sz val="10"/>
      <name val="Times New Roman"/>
      <family val="1"/>
    </font>
    <font>
      <sz val="11"/>
      <name val="Times New Roman"/>
      <family val="1"/>
    </font>
    <font>
      <sz val="13"/>
      <name val="Times New Roman"/>
      <family val="1"/>
    </font>
    <font>
      <u val="single"/>
      <sz val="13"/>
      <name val="Times New Roman"/>
      <family val="1"/>
    </font>
    <font>
      <sz val="14"/>
      <name val="Times New Roman"/>
      <family val="1"/>
    </font>
    <font>
      <b/>
      <sz val="13"/>
      <name val="Times New Roman"/>
      <family val="1"/>
    </font>
    <font>
      <b/>
      <u val="single"/>
      <sz val="13"/>
      <name val="Times New Roman"/>
      <family val="1"/>
    </font>
    <font>
      <b/>
      <u val="single"/>
      <sz val="12"/>
      <name val="Times New Roman"/>
      <family val="1"/>
    </font>
    <font>
      <b/>
      <u val="single"/>
      <sz val="14"/>
      <name val="Times New Roman"/>
      <family val="1"/>
    </font>
    <font>
      <b/>
      <sz val="14"/>
      <name val="Times New Roman"/>
      <family val="1"/>
    </font>
    <font>
      <sz val="9"/>
      <name val="Tahoma"/>
      <family val="2"/>
    </font>
    <font>
      <b/>
      <sz val="9"/>
      <name val="Tahoma"/>
      <family val="2"/>
    </font>
    <font>
      <b/>
      <sz val="11"/>
      <name val="Times New Roman"/>
      <family val="1"/>
    </font>
    <font>
      <b/>
      <u val="single"/>
      <sz val="11"/>
      <name val="Times New Roman"/>
      <family val="1"/>
    </font>
    <font>
      <b/>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sz val="14"/>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4"/>
      <color indexed="8"/>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Times New Roman"/>
      <family val="1"/>
    </font>
    <font>
      <sz val="11"/>
      <color indexed="8"/>
      <name val="Times New Roman"/>
      <family val="1"/>
    </font>
    <font>
      <sz val="12"/>
      <color indexed="8"/>
      <name val="Times New Roman"/>
      <family val="1"/>
    </font>
    <font>
      <b/>
      <u val="single"/>
      <sz val="14"/>
      <color indexed="8"/>
      <name val="Times New Roman"/>
      <family val="1"/>
    </font>
    <font>
      <b/>
      <u val="single"/>
      <sz val="13"/>
      <color indexed="8"/>
      <name val="Times New Roman"/>
      <family val="1"/>
    </font>
    <font>
      <b/>
      <sz val="14"/>
      <color indexed="8"/>
      <name val="Times New Roman"/>
      <family val="1"/>
    </font>
    <font>
      <b/>
      <u val="singleAccounting"/>
      <sz val="14"/>
      <color indexed="8"/>
      <name val="Times New Roman"/>
      <family val="1"/>
    </font>
    <font>
      <b/>
      <sz val="11"/>
      <color indexed="8"/>
      <name val="Times New Roman"/>
      <family val="1"/>
    </font>
    <font>
      <sz val="9"/>
      <color indexed="8"/>
      <name val="Times New Roman"/>
      <family val="1"/>
    </font>
    <font>
      <b/>
      <sz val="14"/>
      <color indexed="10"/>
      <name val="Times New Roman"/>
      <family val="1"/>
    </font>
    <font>
      <b/>
      <u val="single"/>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4"/>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name val="Cambria"/>
      <family val="1"/>
    </font>
    <font>
      <sz val="10"/>
      <name val="Cambria"/>
      <family val="1"/>
    </font>
    <font>
      <sz val="12"/>
      <name val="Cambria"/>
      <family val="1"/>
    </font>
    <font>
      <sz val="14"/>
      <name val="Cambria"/>
      <family val="1"/>
    </font>
    <font>
      <b/>
      <sz val="13"/>
      <name val="Cambria"/>
      <family val="1"/>
    </font>
    <font>
      <sz val="8"/>
      <name val="Cambria"/>
      <family val="1"/>
    </font>
    <font>
      <u val="single"/>
      <sz val="13"/>
      <name val="Cambria"/>
      <family val="1"/>
    </font>
    <font>
      <sz val="11"/>
      <color theme="1"/>
      <name val="Cambria"/>
      <family val="1"/>
    </font>
    <font>
      <sz val="12"/>
      <color theme="1"/>
      <name val="Cambria"/>
      <family val="1"/>
    </font>
    <font>
      <b/>
      <u val="single"/>
      <sz val="13"/>
      <name val="Cambria"/>
      <family val="1"/>
    </font>
    <font>
      <sz val="14"/>
      <color theme="1"/>
      <name val="Cambria"/>
      <family val="1"/>
    </font>
    <font>
      <b/>
      <u val="single"/>
      <sz val="14"/>
      <color theme="1"/>
      <name val="Cambria"/>
      <family val="1"/>
    </font>
    <font>
      <b/>
      <u val="single"/>
      <sz val="13"/>
      <color theme="1"/>
      <name val="Cambria"/>
      <family val="1"/>
    </font>
    <font>
      <b/>
      <u val="single"/>
      <sz val="14"/>
      <color theme="1"/>
      <name val="Times New Roman"/>
      <family val="1"/>
    </font>
    <font>
      <b/>
      <sz val="14"/>
      <name val="Cambria"/>
      <family val="1"/>
    </font>
    <font>
      <b/>
      <u val="single"/>
      <sz val="14"/>
      <name val="Cambria"/>
      <family val="1"/>
    </font>
    <font>
      <b/>
      <sz val="12"/>
      <name val="Cambria"/>
      <family val="1"/>
    </font>
    <font>
      <b/>
      <sz val="14"/>
      <color theme="1"/>
      <name val="Cambria"/>
      <family val="1"/>
    </font>
    <font>
      <sz val="14"/>
      <color rgb="FF000000"/>
      <name val="Times New Roman"/>
      <family val="1"/>
    </font>
    <font>
      <b/>
      <sz val="14"/>
      <color theme="1"/>
      <name val="Times New Roman"/>
      <family val="1"/>
    </font>
    <font>
      <b/>
      <u val="singleAccounting"/>
      <sz val="14"/>
      <color theme="1"/>
      <name val="Cambria"/>
      <family val="1"/>
    </font>
    <font>
      <b/>
      <sz val="10"/>
      <name val="Cambria"/>
      <family val="1"/>
    </font>
    <font>
      <b/>
      <sz val="11"/>
      <color theme="1"/>
      <name val="Cambria"/>
      <family val="1"/>
    </font>
    <font>
      <sz val="9"/>
      <color theme="1"/>
      <name val="Cambria"/>
      <family val="1"/>
    </font>
    <font>
      <b/>
      <sz val="14"/>
      <color rgb="FFFF0000"/>
      <name val="Cambria"/>
      <family val="1"/>
    </font>
    <font>
      <b/>
      <u val="single"/>
      <sz val="14"/>
      <color rgb="FFFF0000"/>
      <name val="Cambria"/>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ck"/>
      <top style="thin"/>
      <bottom style="thin"/>
    </border>
    <border>
      <left style="thin"/>
      <right style="thick"/>
      <top>
        <color indexed="63"/>
      </top>
      <bottom style="thin"/>
    </border>
    <border>
      <left>
        <color indexed="63"/>
      </left>
      <right style="thin"/>
      <top>
        <color indexed="63"/>
      </top>
      <bottom>
        <color indexed="63"/>
      </bottom>
    </border>
    <border>
      <left style="thick"/>
      <right style="thin"/>
      <top style="thin"/>
      <bottom style="thin"/>
    </border>
    <border>
      <left style="thick"/>
      <right style="thin"/>
      <top style="thin"/>
      <bottom>
        <color indexed="63"/>
      </bottom>
    </border>
    <border>
      <left style="thin"/>
      <right style="thick"/>
      <top style="thin"/>
      <bottom>
        <color indexed="63"/>
      </bottom>
    </border>
    <border>
      <left style="thin"/>
      <right style="thick"/>
      <top>
        <color indexed="63"/>
      </top>
      <bottom>
        <color indexed="63"/>
      </bottom>
    </border>
    <border>
      <left style="thick"/>
      <right style="thick"/>
      <top style="thin"/>
      <bottom style="thin"/>
    </border>
    <border>
      <left style="thin"/>
      <right>
        <color indexed="63"/>
      </right>
      <top>
        <color indexed="63"/>
      </top>
      <bottom>
        <color indexed="63"/>
      </bottom>
    </border>
    <border>
      <left>
        <color indexed="63"/>
      </left>
      <right>
        <color indexed="63"/>
      </right>
      <top>
        <color indexed="63"/>
      </top>
      <bottom style="thin"/>
    </border>
    <border>
      <left style="thick"/>
      <right>
        <color indexed="63"/>
      </right>
      <top>
        <color indexed="63"/>
      </top>
      <bottom style="thin"/>
    </border>
    <border>
      <left style="thick"/>
      <right>
        <color indexed="63"/>
      </right>
      <top>
        <color indexed="63"/>
      </top>
      <bottom>
        <color indexed="63"/>
      </bottom>
    </border>
    <border>
      <left style="thick"/>
      <right>
        <color indexed="63"/>
      </right>
      <top style="thin"/>
      <bottom style="thin"/>
    </border>
    <border>
      <left style="thin"/>
      <right>
        <color indexed="63"/>
      </right>
      <top style="thin"/>
      <bottom>
        <color indexed="63"/>
      </bottom>
    </border>
    <border>
      <left>
        <color indexed="63"/>
      </left>
      <right style="thick"/>
      <top style="thin"/>
      <bottom style="thin"/>
    </border>
    <border>
      <left style="thick"/>
      <right style="thick"/>
      <top style="thin"/>
      <bottom>
        <color indexed="63"/>
      </bottom>
    </border>
    <border>
      <left style="thick"/>
      <right style="thick"/>
      <top>
        <color indexed="63"/>
      </top>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5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28" borderId="2" applyNumberFormat="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4" fillId="0" borderId="0">
      <alignment/>
      <protection/>
    </xf>
    <xf numFmtId="0" fontId="68" fillId="0" borderId="0">
      <alignment/>
      <protection/>
    </xf>
    <xf numFmtId="0" fontId="1" fillId="0" borderId="0">
      <alignment/>
      <protection/>
    </xf>
    <xf numFmtId="0" fontId="1"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2">
    <xf numFmtId="0" fontId="0" fillId="0" borderId="0" xfId="0" applyAlignment="1">
      <alignment/>
    </xf>
    <xf numFmtId="0" fontId="7" fillId="0" borderId="0" xfId="0" applyFont="1" applyFill="1" applyBorder="1" applyAlignment="1">
      <alignment horizontal="center" vertical="center"/>
    </xf>
    <xf numFmtId="0" fontId="6" fillId="0" borderId="0" xfId="0" applyFont="1" applyFill="1" applyAlignment="1">
      <alignment/>
    </xf>
    <xf numFmtId="49" fontId="10" fillId="0" borderId="0" xfId="0" applyNumberFormat="1" applyFont="1" applyFill="1" applyAlignment="1">
      <alignment/>
    </xf>
    <xf numFmtId="0" fontId="8" fillId="0" borderId="10" xfId="0" applyFont="1" applyFill="1" applyBorder="1" applyAlignment="1">
      <alignment horizontal="center" vertical="center" wrapText="1"/>
    </xf>
    <xf numFmtId="0" fontId="6" fillId="0" borderId="11" xfId="84" applyFont="1" applyFill="1" applyBorder="1" applyAlignment="1">
      <alignment horizontal="center" vertical="center" wrapText="1"/>
      <protection/>
    </xf>
    <xf numFmtId="0" fontId="8" fillId="0" borderId="10" xfId="84" applyFont="1" applyFill="1" applyBorder="1" applyAlignment="1">
      <alignment horizontal="center" vertical="center" wrapText="1"/>
      <protection/>
    </xf>
    <xf numFmtId="0" fontId="6" fillId="0" borderId="0" xfId="0" applyFont="1" applyFill="1" applyBorder="1" applyAlignment="1">
      <alignment horizontal="center" vertical="center"/>
    </xf>
    <xf numFmtId="0" fontId="6" fillId="0" borderId="0" xfId="0" applyFont="1" applyFill="1" applyAlignment="1">
      <alignment/>
    </xf>
    <xf numFmtId="0" fontId="6" fillId="0" borderId="0" xfId="0" applyFont="1" applyFill="1" applyBorder="1" applyAlignment="1">
      <alignment vertical="center"/>
    </xf>
    <xf numFmtId="0" fontId="8" fillId="0" borderId="0" xfId="0" applyFont="1" applyFill="1" applyAlignment="1">
      <alignment/>
    </xf>
    <xf numFmtId="0" fontId="6" fillId="0" borderId="0" xfId="0" applyFont="1" applyFill="1" applyBorder="1" applyAlignment="1">
      <alignment/>
    </xf>
    <xf numFmtId="0" fontId="8" fillId="0" borderId="0" xfId="0" applyFont="1" applyFill="1" applyBorder="1" applyAlignment="1" quotePrefix="1">
      <alignment horizontal="center" vertical="center"/>
    </xf>
    <xf numFmtId="0" fontId="6"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10" xfId="84" applyFont="1" applyFill="1" applyBorder="1" applyAlignment="1">
      <alignment horizontal="center" vertical="center" wrapText="1"/>
      <protection/>
    </xf>
    <xf numFmtId="0" fontId="73" fillId="0" borderId="0" xfId="0" applyFont="1" applyFill="1" applyAlignment="1">
      <alignment/>
    </xf>
    <xf numFmtId="0" fontId="74" fillId="0" borderId="11" xfId="0" applyFont="1" applyFill="1" applyBorder="1" applyAlignment="1">
      <alignment horizontal="center" vertical="center" textRotation="90" wrapText="1"/>
    </xf>
    <xf numFmtId="174" fontId="73" fillId="0" borderId="11" xfId="0" applyNumberFormat="1" applyFont="1" applyFill="1" applyBorder="1" applyAlignment="1">
      <alignment horizontal="center" vertical="center"/>
    </xf>
    <xf numFmtId="0" fontId="73" fillId="0" borderId="0" xfId="0" applyFont="1" applyFill="1" applyAlignment="1">
      <alignment vertical="center"/>
    </xf>
    <xf numFmtId="0" fontId="73" fillId="0" borderId="0" xfId="0" applyFont="1" applyFill="1" applyAlignment="1">
      <alignment/>
    </xf>
    <xf numFmtId="0" fontId="75" fillId="0" borderId="0" xfId="0" applyFont="1" applyFill="1" applyAlignment="1">
      <alignment/>
    </xf>
    <xf numFmtId="0" fontId="73" fillId="0" borderId="11" xfId="0" applyFont="1" applyFill="1" applyBorder="1" applyAlignment="1">
      <alignment horizontal="center" vertical="center"/>
    </xf>
    <xf numFmtId="174" fontId="73"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center"/>
    </xf>
    <xf numFmtId="0" fontId="74" fillId="0" borderId="12" xfId="0" applyFont="1" applyFill="1" applyBorder="1" applyAlignment="1">
      <alignment horizontal="center" vertical="center" textRotation="90"/>
    </xf>
    <xf numFmtId="0" fontId="74" fillId="0" borderId="12" xfId="0" applyFont="1" applyFill="1" applyBorder="1" applyAlignment="1">
      <alignment horizontal="center" vertical="center" textRotation="90" wrapText="1"/>
    </xf>
    <xf numFmtId="174" fontId="11" fillId="0" borderId="11" xfId="0" applyNumberFormat="1" applyFont="1" applyFill="1" applyBorder="1" applyAlignment="1">
      <alignment horizontal="center" vertical="center"/>
    </xf>
    <xf numFmtId="0" fontId="74" fillId="0" borderId="0" xfId="0" applyFont="1" applyFill="1" applyAlignment="1">
      <alignment/>
    </xf>
    <xf numFmtId="0" fontId="75"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75" fillId="0" borderId="12"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75" fillId="0" borderId="11" xfId="0" applyFont="1" applyFill="1" applyBorder="1" applyAlignment="1">
      <alignment horizontal="center"/>
    </xf>
    <xf numFmtId="0" fontId="75" fillId="0" borderId="10" xfId="0" applyFont="1" applyFill="1" applyBorder="1" applyAlignment="1">
      <alignment horizontal="center" vertical="center" wrapText="1"/>
    </xf>
    <xf numFmtId="0" fontId="75" fillId="0" borderId="10" xfId="84" applyFont="1" applyFill="1" applyBorder="1" applyAlignment="1">
      <alignment horizontal="center" vertical="center" wrapText="1"/>
      <protection/>
    </xf>
    <xf numFmtId="0" fontId="73" fillId="0" borderId="0" xfId="0" applyFont="1" applyFill="1" applyAlignment="1">
      <alignment horizontal="center"/>
    </xf>
    <xf numFmtId="0" fontId="75" fillId="0" borderId="14" xfId="84" applyFont="1" applyFill="1" applyBorder="1" applyAlignment="1">
      <alignment horizontal="center" vertical="center" wrapText="1"/>
      <protection/>
    </xf>
    <xf numFmtId="0" fontId="75" fillId="0" borderId="15" xfId="84" applyFont="1" applyFill="1" applyBorder="1" applyAlignment="1">
      <alignment horizontal="center" vertical="center" wrapText="1"/>
      <protection/>
    </xf>
    <xf numFmtId="0" fontId="73" fillId="0" borderId="0" xfId="0" applyFont="1" applyFill="1" applyAlignment="1">
      <alignment horizontal="left"/>
    </xf>
    <xf numFmtId="0" fontId="76" fillId="0" borderId="11" xfId="0" applyFont="1" applyFill="1" applyBorder="1" applyAlignment="1">
      <alignment horizontal="center" vertical="center" wrapText="1"/>
    </xf>
    <xf numFmtId="0" fontId="76" fillId="0" borderId="16" xfId="0" applyFont="1" applyFill="1" applyBorder="1" applyAlignment="1">
      <alignment vertical="center"/>
    </xf>
    <xf numFmtId="0" fontId="76" fillId="0" borderId="13" xfId="0" applyFont="1" applyFill="1" applyBorder="1" applyAlignment="1">
      <alignment vertical="center"/>
    </xf>
    <xf numFmtId="0" fontId="76" fillId="0" borderId="11" xfId="0" applyFont="1" applyFill="1" applyBorder="1" applyAlignment="1">
      <alignment horizontal="center" vertical="center"/>
    </xf>
    <xf numFmtId="0" fontId="75" fillId="0" borderId="16" xfId="0" applyFont="1" applyFill="1" applyBorder="1" applyAlignment="1">
      <alignment horizontal="center" vertical="center" textRotation="90" wrapText="1"/>
    </xf>
    <xf numFmtId="0" fontId="75" fillId="0" borderId="13" xfId="0" applyFont="1" applyFill="1" applyBorder="1" applyAlignment="1">
      <alignment horizontal="center" vertical="center" textRotation="90" wrapText="1"/>
    </xf>
    <xf numFmtId="0" fontId="74" fillId="0" borderId="10" xfId="0" applyFont="1" applyFill="1" applyBorder="1" applyAlignment="1">
      <alignment horizontal="center" vertical="center" wrapText="1"/>
    </xf>
    <xf numFmtId="0" fontId="74" fillId="0" borderId="10" xfId="84" applyFont="1" applyFill="1" applyBorder="1" applyAlignment="1">
      <alignment horizontal="center" vertical="center" wrapText="1"/>
      <protection/>
    </xf>
    <xf numFmtId="0" fontId="77" fillId="0" borderId="0" xfId="0" applyFont="1" applyFill="1" applyAlignment="1">
      <alignment horizontal="left"/>
    </xf>
    <xf numFmtId="0" fontId="77" fillId="0" borderId="0" xfId="0" applyFont="1" applyFill="1" applyAlignment="1">
      <alignment/>
    </xf>
    <xf numFmtId="0" fontId="78" fillId="0" borderId="11" xfId="0" applyFont="1" applyFill="1" applyBorder="1" applyAlignment="1">
      <alignment horizontal="center" vertical="center" textRotation="90" wrapText="1"/>
    </xf>
    <xf numFmtId="0" fontId="78" fillId="0" borderId="12" xfId="0" applyFont="1" applyFill="1" applyBorder="1" applyAlignment="1">
      <alignment horizontal="center" vertical="center" textRotation="90" wrapText="1"/>
    </xf>
    <xf numFmtId="0" fontId="76" fillId="0" borderId="11" xfId="0" applyFont="1" applyFill="1" applyBorder="1" applyAlignment="1">
      <alignment horizontal="center" vertical="top" wrapText="1"/>
    </xf>
    <xf numFmtId="0" fontId="13" fillId="0" borderId="11" xfId="0" applyFont="1" applyFill="1" applyBorder="1" applyAlignment="1">
      <alignment horizontal="center" vertical="center" wrapText="1"/>
    </xf>
    <xf numFmtId="0" fontId="79" fillId="0" borderId="0" xfId="0" applyFont="1" applyFill="1" applyAlignment="1">
      <alignment vertical="center"/>
    </xf>
    <xf numFmtId="174" fontId="73" fillId="0" borderId="12" xfId="0" applyNumberFormat="1" applyFont="1" applyFill="1" applyBorder="1" applyAlignment="1">
      <alignment horizontal="center" vertical="center"/>
    </xf>
    <xf numFmtId="0" fontId="75" fillId="0" borderId="11" xfId="0" applyFont="1" applyFill="1" applyBorder="1" applyAlignment="1">
      <alignment horizontal="center" vertical="center" wrapText="1"/>
    </xf>
    <xf numFmtId="174" fontId="76" fillId="0" borderId="11" xfId="0" applyNumberFormat="1" applyFont="1" applyFill="1" applyBorder="1" applyAlignment="1">
      <alignment horizontal="center" vertical="center"/>
    </xf>
    <xf numFmtId="0" fontId="73" fillId="0" borderId="0" xfId="0" applyFont="1" applyFill="1" applyAlignment="1">
      <alignment horizontal="left"/>
    </xf>
    <xf numFmtId="0" fontId="75" fillId="0" borderId="11" xfId="0" applyFont="1" applyFill="1" applyBorder="1" applyAlignment="1">
      <alignment horizontal="center" vertical="center" textRotation="90"/>
    </xf>
    <xf numFmtId="0" fontId="75" fillId="0" borderId="10" xfId="0" applyFont="1" applyFill="1" applyBorder="1" applyAlignment="1">
      <alignment horizontal="center" vertical="center" textRotation="90" wrapText="1"/>
    </xf>
    <xf numFmtId="0" fontId="80" fillId="0" borderId="11" xfId="62" applyFont="1" applyBorder="1" applyAlignment="1">
      <alignment horizontal="center" vertical="center" textRotation="90"/>
      <protection/>
    </xf>
    <xf numFmtId="174" fontId="76" fillId="0" borderId="11" xfId="0" applyNumberFormat="1" applyFont="1" applyBorder="1" applyAlignment="1">
      <alignment horizontal="center" vertical="center"/>
    </xf>
    <xf numFmtId="0" fontId="73" fillId="0" borderId="0" xfId="0" applyFont="1" applyFill="1" applyAlignment="1">
      <alignment horizontal="left"/>
    </xf>
    <xf numFmtId="0" fontId="81" fillId="0" borderId="11" xfId="62" applyFont="1" applyBorder="1" applyAlignment="1">
      <alignment horizontal="center" vertical="center" textRotation="90"/>
      <protection/>
    </xf>
    <xf numFmtId="0" fontId="82"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xf>
    <xf numFmtId="174" fontId="83" fillId="0" borderId="11" xfId="0" applyNumberFormat="1" applyFont="1" applyBorder="1" applyAlignment="1">
      <alignment horizontal="center" vertical="center"/>
    </xf>
    <xf numFmtId="174" fontId="84" fillId="0" borderId="11" xfId="0" applyNumberFormat="1" applyFont="1" applyBorder="1" applyAlignment="1">
      <alignment horizontal="center" vertical="center"/>
    </xf>
    <xf numFmtId="174" fontId="84" fillId="0" borderId="11" xfId="0" applyNumberFormat="1" applyFont="1" applyFill="1" applyBorder="1" applyAlignment="1">
      <alignment horizontal="center" vertical="center"/>
    </xf>
    <xf numFmtId="0" fontId="75" fillId="0" borderId="16" xfId="0" applyFont="1" applyFill="1" applyBorder="1" applyAlignment="1">
      <alignment horizontal="center" vertical="center" textRotation="90"/>
    </xf>
    <xf numFmtId="0" fontId="16" fillId="0" borderId="14" xfId="0" applyFont="1" applyFill="1" applyBorder="1" applyAlignment="1">
      <alignment horizontal="center" vertical="center"/>
    </xf>
    <xf numFmtId="0" fontId="5" fillId="0" borderId="15" xfId="0" applyFont="1" applyFill="1" applyBorder="1" applyAlignment="1">
      <alignment vertical="center"/>
    </xf>
    <xf numFmtId="174" fontId="85" fillId="0" borderId="10" xfId="62" applyNumberFormat="1" applyFont="1" applyFill="1" applyBorder="1" applyAlignment="1">
      <alignment horizontal="center" vertical="center"/>
      <protection/>
    </xf>
    <xf numFmtId="3" fontId="5" fillId="0" borderId="10" xfId="41" applyNumberFormat="1" applyFont="1" applyFill="1" applyBorder="1" applyAlignment="1">
      <alignment horizontal="right" vertical="center" wrapText="1"/>
    </xf>
    <xf numFmtId="174" fontId="58" fillId="0" borderId="11" xfId="66" applyNumberFormat="1" applyBorder="1" applyAlignment="1">
      <alignment horizontal="center" vertical="center"/>
      <protection/>
    </xf>
    <xf numFmtId="174" fontId="86" fillId="0" borderId="11" xfId="66" applyNumberFormat="1" applyFont="1" applyBorder="1" applyAlignment="1">
      <alignment horizontal="center" vertical="center"/>
      <protection/>
    </xf>
    <xf numFmtId="174" fontId="83" fillId="0" borderId="11" xfId="62" applyNumberFormat="1" applyFont="1" applyFill="1" applyBorder="1" applyAlignment="1">
      <alignment horizontal="center" vertical="center"/>
      <protection/>
    </xf>
    <xf numFmtId="0" fontId="75" fillId="0" borderId="11" xfId="84" applyFont="1" applyFill="1" applyBorder="1" applyAlignment="1">
      <alignment horizontal="center" vertical="center" textRotation="90" wrapText="1"/>
      <protection/>
    </xf>
    <xf numFmtId="174" fontId="83" fillId="0" borderId="11" xfId="66" applyNumberFormat="1" applyFont="1" applyBorder="1" applyAlignment="1">
      <alignment horizontal="center" vertical="center"/>
      <protection/>
    </xf>
    <xf numFmtId="174" fontId="83" fillId="0" borderId="11" xfId="66" applyNumberFormat="1" applyFont="1" applyBorder="1" applyAlignment="1">
      <alignment horizontal="center" vertical="center"/>
      <protection/>
    </xf>
    <xf numFmtId="0" fontId="74" fillId="0" borderId="14" xfId="84" applyFont="1" applyFill="1" applyBorder="1" applyAlignment="1">
      <alignment horizontal="center" vertical="center" wrapText="1"/>
      <protection/>
    </xf>
    <xf numFmtId="0" fontId="74" fillId="0" borderId="15" xfId="84" applyFont="1" applyFill="1" applyBorder="1" applyAlignment="1">
      <alignment horizontal="center" vertical="center" wrapText="1"/>
      <protection/>
    </xf>
    <xf numFmtId="174" fontId="84" fillId="0" borderId="11" xfId="66" applyNumberFormat="1" applyFont="1" applyFill="1" applyBorder="1" applyAlignment="1">
      <alignment horizontal="center" vertical="center"/>
      <protection/>
    </xf>
    <xf numFmtId="0" fontId="80" fillId="0" borderId="11" xfId="62" applyFont="1" applyFill="1" applyBorder="1" applyAlignment="1">
      <alignment horizontal="center" vertical="center" textRotation="90"/>
      <protection/>
    </xf>
    <xf numFmtId="0" fontId="75" fillId="0" borderId="10" xfId="0" applyFont="1" applyFill="1" applyBorder="1" applyAlignment="1">
      <alignment horizontal="center" vertical="center" textRotation="90"/>
    </xf>
    <xf numFmtId="0" fontId="81" fillId="0" borderId="11" xfId="62" applyFont="1" applyFill="1" applyBorder="1" applyAlignment="1">
      <alignment horizontal="center" vertical="center" textRotation="90"/>
      <protection/>
    </xf>
    <xf numFmtId="0" fontId="58" fillId="0" borderId="0" xfId="66">
      <alignment/>
      <protection/>
    </xf>
    <xf numFmtId="0" fontId="58" fillId="0" borderId="0" xfId="66">
      <alignment/>
      <protection/>
    </xf>
    <xf numFmtId="0" fontId="58" fillId="0" borderId="0" xfId="66">
      <alignment/>
      <protection/>
    </xf>
    <xf numFmtId="0" fontId="58" fillId="0" borderId="11" xfId="66" applyBorder="1" quotePrefix="1">
      <alignment/>
      <protection/>
    </xf>
    <xf numFmtId="0" fontId="58" fillId="0" borderId="13" xfId="66" applyBorder="1">
      <alignment/>
      <protection/>
    </xf>
    <xf numFmtId="0" fontId="58" fillId="0" borderId="16" xfId="66" applyBorder="1">
      <alignment/>
      <protection/>
    </xf>
    <xf numFmtId="0" fontId="75" fillId="0" borderId="10" xfId="84" applyFont="1" applyFill="1" applyBorder="1" applyAlignment="1">
      <alignment horizontal="center" vertical="center" wrapText="1"/>
      <protection/>
    </xf>
    <xf numFmtId="0" fontId="75" fillId="0" borderId="10" xfId="0" applyFont="1" applyFill="1" applyBorder="1" applyAlignment="1">
      <alignment horizontal="center" vertical="center" wrapText="1"/>
    </xf>
    <xf numFmtId="0" fontId="75" fillId="0" borderId="14" xfId="84" applyFont="1" applyFill="1" applyBorder="1" applyAlignment="1">
      <alignment horizontal="center" vertical="center" wrapText="1"/>
      <protection/>
    </xf>
    <xf numFmtId="0" fontId="75" fillId="0" borderId="15" xfId="84" applyFont="1" applyFill="1" applyBorder="1" applyAlignment="1">
      <alignment horizontal="center" vertical="center" wrapText="1"/>
      <protection/>
    </xf>
    <xf numFmtId="0" fontId="75" fillId="0" borderId="11" xfId="84" applyFont="1" applyFill="1" applyBorder="1" applyAlignment="1">
      <alignment horizontal="center" vertical="center" wrapText="1"/>
      <protection/>
    </xf>
    <xf numFmtId="0" fontId="76" fillId="0" borderId="17" xfId="0" applyFont="1" applyFill="1" applyBorder="1" applyAlignment="1">
      <alignment horizontal="center" vertical="top" wrapText="1"/>
    </xf>
    <xf numFmtId="0" fontId="58" fillId="0" borderId="11" xfId="66" applyBorder="1" applyAlignment="1" quotePrefix="1">
      <alignment horizontal="center" vertical="center"/>
      <protection/>
    </xf>
    <xf numFmtId="0" fontId="75" fillId="0" borderId="15" xfId="84" applyFont="1" applyFill="1" applyBorder="1" applyAlignment="1">
      <alignment horizontal="center" vertical="center" textRotation="90" wrapText="1"/>
      <protection/>
    </xf>
    <xf numFmtId="0" fontId="58" fillId="0" borderId="0" xfId="66">
      <alignment/>
      <protection/>
    </xf>
    <xf numFmtId="0" fontId="75" fillId="0" borderId="18" xfId="84" applyFont="1" applyFill="1" applyBorder="1" applyAlignment="1">
      <alignment horizontal="center" vertical="center" textRotation="90" wrapText="1"/>
      <protection/>
    </xf>
    <xf numFmtId="0" fontId="58" fillId="0" borderId="0" xfId="66">
      <alignment/>
      <protection/>
    </xf>
    <xf numFmtId="0" fontId="58" fillId="0" borderId="0" xfId="66">
      <alignment/>
      <protection/>
    </xf>
    <xf numFmtId="0" fontId="87" fillId="0" borderId="0" xfId="0" applyFont="1" applyFill="1" applyAlignment="1">
      <alignment/>
    </xf>
    <xf numFmtId="0" fontId="76" fillId="0" borderId="0" xfId="0" applyFont="1" applyFill="1" applyAlignment="1">
      <alignment/>
    </xf>
    <xf numFmtId="0" fontId="76" fillId="0" borderId="0" xfId="0" applyFont="1" applyFill="1" applyAlignment="1">
      <alignment horizontal="center"/>
    </xf>
    <xf numFmtId="0" fontId="76" fillId="0" borderId="0" xfId="0" applyFont="1" applyFill="1" applyAlignment="1">
      <alignment/>
    </xf>
    <xf numFmtId="0" fontId="76" fillId="0" borderId="10" xfId="0" applyFont="1" applyFill="1" applyBorder="1" applyAlignment="1">
      <alignment horizontal="center" vertical="center" wrapText="1"/>
    </xf>
    <xf numFmtId="0" fontId="76" fillId="0" borderId="14" xfId="84" applyFont="1" applyFill="1" applyBorder="1" applyAlignment="1">
      <alignment horizontal="center" vertical="center" wrapText="1"/>
      <protection/>
    </xf>
    <xf numFmtId="0" fontId="76" fillId="0" borderId="15" xfId="84" applyFont="1" applyFill="1" applyBorder="1" applyAlignment="1">
      <alignment horizontal="center" vertical="center" wrapText="1"/>
      <protection/>
    </xf>
    <xf numFmtId="0" fontId="76" fillId="0" borderId="10" xfId="84" applyFont="1" applyFill="1" applyBorder="1" applyAlignment="1">
      <alignment horizontal="center" vertical="center" wrapText="1"/>
      <protection/>
    </xf>
    <xf numFmtId="0" fontId="76" fillId="0" borderId="0" xfId="0" applyFont="1" applyFill="1" applyAlignment="1">
      <alignment vertical="center"/>
    </xf>
    <xf numFmtId="0" fontId="76" fillId="0" borderId="11" xfId="0" applyFont="1" applyFill="1" applyBorder="1" applyAlignment="1">
      <alignment horizontal="center" vertical="center" textRotation="90"/>
    </xf>
    <xf numFmtId="174" fontId="13" fillId="0" borderId="11" xfId="0" applyNumberFormat="1" applyFont="1" applyFill="1" applyBorder="1" applyAlignment="1">
      <alignment horizontal="center" vertical="center"/>
    </xf>
    <xf numFmtId="0" fontId="76" fillId="0" borderId="0" xfId="0" applyFont="1" applyFill="1" applyAlignment="1">
      <alignment horizontal="center" vertical="center"/>
    </xf>
    <xf numFmtId="0" fontId="88" fillId="0" borderId="0" xfId="0" applyFont="1" applyFill="1" applyAlignment="1">
      <alignment/>
    </xf>
    <xf numFmtId="0" fontId="58" fillId="0" borderId="11" xfId="66" applyBorder="1" applyAlignment="1">
      <alignment horizontal="center" vertical="center"/>
      <protection/>
    </xf>
    <xf numFmtId="0" fontId="58" fillId="0" borderId="11" xfId="66" applyFont="1" applyBorder="1" applyAlignment="1" quotePrefix="1">
      <alignment horizontal="center" vertical="center"/>
      <protection/>
    </xf>
    <xf numFmtId="0" fontId="58" fillId="0" borderId="0" xfId="66">
      <alignment/>
      <protection/>
    </xf>
    <xf numFmtId="0" fontId="58" fillId="0" borderId="0" xfId="66">
      <alignment/>
      <protection/>
    </xf>
    <xf numFmtId="0" fontId="58" fillId="0" borderId="0" xfId="66">
      <alignment/>
      <protection/>
    </xf>
    <xf numFmtId="0" fontId="58" fillId="0" borderId="0" xfId="66">
      <alignment/>
      <protection/>
    </xf>
    <xf numFmtId="0" fontId="58" fillId="0" borderId="0" xfId="66">
      <alignment/>
      <protection/>
    </xf>
    <xf numFmtId="0" fontId="58" fillId="0" borderId="0" xfId="66">
      <alignment/>
      <protection/>
    </xf>
    <xf numFmtId="174" fontId="84" fillId="0" borderId="11" xfId="66" applyNumberFormat="1" applyFont="1" applyBorder="1" applyAlignment="1">
      <alignment horizontal="center" vertical="center"/>
      <protection/>
    </xf>
    <xf numFmtId="174" fontId="83" fillId="0" borderId="11" xfId="43" applyNumberFormat="1" applyFont="1" applyBorder="1" applyAlignment="1">
      <alignment horizontal="center" vertical="center"/>
    </xf>
    <xf numFmtId="0" fontId="76" fillId="33" borderId="11" xfId="0" applyFont="1" applyFill="1" applyBorder="1" applyAlignment="1">
      <alignment horizontal="center" vertical="center"/>
    </xf>
    <xf numFmtId="0" fontId="58" fillId="33" borderId="16" xfId="66" applyFill="1" applyBorder="1">
      <alignment/>
      <protection/>
    </xf>
    <xf numFmtId="0" fontId="58" fillId="33" borderId="13" xfId="66" applyFill="1" applyBorder="1">
      <alignment/>
      <protection/>
    </xf>
    <xf numFmtId="0" fontId="58" fillId="33" borderId="11" xfId="66" applyFill="1" applyBorder="1" applyAlignment="1">
      <alignment horizontal="center" vertical="center"/>
      <protection/>
    </xf>
    <xf numFmtId="0" fontId="58" fillId="33" borderId="11" xfId="66" applyFont="1" applyFill="1" applyBorder="1" applyAlignment="1" quotePrefix="1">
      <alignment horizontal="center" vertical="center"/>
      <protection/>
    </xf>
    <xf numFmtId="0" fontId="76" fillId="33" borderId="0" xfId="0" applyFont="1" applyFill="1" applyAlignment="1">
      <alignment horizontal="center" vertical="center"/>
    </xf>
    <xf numFmtId="174" fontId="83" fillId="33" borderId="11" xfId="62" applyNumberFormat="1" applyFont="1" applyFill="1" applyBorder="1" applyAlignment="1">
      <alignment horizontal="center" vertical="center"/>
      <protection/>
    </xf>
    <xf numFmtId="174" fontId="84" fillId="33" borderId="11" xfId="43" applyNumberFormat="1" applyFont="1" applyFill="1" applyBorder="1" applyAlignment="1">
      <alignment horizontal="center" vertical="center"/>
    </xf>
    <xf numFmtId="174" fontId="76" fillId="33" borderId="11" xfId="0" applyNumberFormat="1" applyFont="1" applyFill="1" applyBorder="1" applyAlignment="1">
      <alignment horizontal="center" vertical="center"/>
    </xf>
    <xf numFmtId="174" fontId="83" fillId="33" borderId="11" xfId="66" applyNumberFormat="1" applyFont="1" applyFill="1" applyBorder="1" applyAlignment="1">
      <alignment horizontal="center" vertical="center"/>
      <protection/>
    </xf>
    <xf numFmtId="174" fontId="84" fillId="33" borderId="11" xfId="0" applyNumberFormat="1" applyFont="1" applyFill="1" applyBorder="1" applyAlignment="1">
      <alignment horizontal="center" vertical="center"/>
    </xf>
    <xf numFmtId="174" fontId="13" fillId="33" borderId="11" xfId="0" applyNumberFormat="1" applyFont="1" applyFill="1" applyBorder="1" applyAlignment="1">
      <alignment horizontal="center" vertical="center"/>
    </xf>
    <xf numFmtId="174" fontId="86" fillId="33" borderId="11" xfId="66" applyNumberFormat="1" applyFont="1" applyFill="1" applyBorder="1" applyAlignment="1">
      <alignment horizontal="center" vertical="center"/>
      <protection/>
    </xf>
    <xf numFmtId="174" fontId="84" fillId="33" borderId="11" xfId="66" applyNumberFormat="1" applyFont="1" applyFill="1" applyBorder="1" applyAlignment="1">
      <alignment horizontal="center" vertical="center"/>
      <protection/>
    </xf>
    <xf numFmtId="0" fontId="83" fillId="0" borderId="11" xfId="66" applyFont="1" applyBorder="1" applyAlignment="1">
      <alignment horizontal="center" vertical="center"/>
      <protection/>
    </xf>
    <xf numFmtId="174" fontId="84" fillId="0" borderId="11" xfId="66" applyNumberFormat="1" applyFont="1" applyBorder="1" applyAlignment="1">
      <alignment horizontal="center" vertical="center"/>
      <protection/>
    </xf>
    <xf numFmtId="0" fontId="79" fillId="0" borderId="0" xfId="0" applyFont="1" applyFill="1" applyAlignment="1">
      <alignment horizontal="center"/>
    </xf>
    <xf numFmtId="174" fontId="87" fillId="0" borderId="11" xfId="0" applyNumberFormat="1" applyFont="1" applyBorder="1" applyAlignment="1">
      <alignment horizontal="center" vertical="center"/>
    </xf>
    <xf numFmtId="0" fontId="58" fillId="0" borderId="16" xfId="66" applyBorder="1" applyAlignment="1">
      <alignment horizontal="left" vertical="center"/>
      <protection/>
    </xf>
    <xf numFmtId="0" fontId="58" fillId="0" borderId="13" xfId="66" applyBorder="1" applyAlignment="1">
      <alignment horizontal="left" vertical="center"/>
      <protection/>
    </xf>
    <xf numFmtId="0" fontId="76" fillId="0" borderId="11" xfId="0" applyFont="1" applyBorder="1" applyAlignment="1">
      <alignment horizontal="center" vertical="center"/>
    </xf>
    <xf numFmtId="0" fontId="88" fillId="0" borderId="10" xfId="84" applyFont="1" applyFill="1" applyBorder="1" applyAlignment="1">
      <alignment horizontal="center" vertical="center" wrapText="1"/>
      <protection/>
    </xf>
    <xf numFmtId="0" fontId="89" fillId="0" borderId="11" xfId="0" applyFont="1" applyFill="1" applyBorder="1" applyAlignment="1">
      <alignment horizontal="center" vertical="center" textRotation="90" wrapText="1"/>
    </xf>
    <xf numFmtId="174" fontId="90" fillId="0" borderId="11" xfId="66" applyNumberFormat="1" applyFont="1" applyFill="1" applyBorder="1" applyAlignment="1">
      <alignment horizontal="center" vertical="center"/>
      <protection/>
    </xf>
    <xf numFmtId="174" fontId="88" fillId="0" borderId="11" xfId="0" applyNumberFormat="1" applyFont="1" applyBorder="1" applyAlignment="1">
      <alignment horizontal="center" vertical="center"/>
    </xf>
    <xf numFmtId="0" fontId="89" fillId="0" borderId="11" xfId="84" applyFont="1" applyFill="1" applyBorder="1" applyAlignment="1">
      <alignment horizontal="center" vertical="center" textRotation="90" wrapText="1"/>
      <protection/>
    </xf>
    <xf numFmtId="174" fontId="88" fillId="0" borderId="10" xfId="0" applyNumberFormat="1" applyFont="1" applyBorder="1" applyAlignment="1">
      <alignment horizontal="center" vertical="center"/>
    </xf>
    <xf numFmtId="174" fontId="90" fillId="34" borderId="11" xfId="0" applyNumberFormat="1" applyFont="1" applyFill="1" applyBorder="1" applyAlignment="1">
      <alignment horizontal="center" vertical="center"/>
    </xf>
    <xf numFmtId="174" fontId="83" fillId="33" borderId="11" xfId="43" applyNumberFormat="1" applyFont="1" applyFill="1" applyBorder="1" applyAlignment="1">
      <alignment horizontal="center" vertical="center"/>
    </xf>
    <xf numFmtId="174" fontId="90" fillId="33" borderId="11" xfId="66" applyNumberFormat="1" applyFont="1" applyFill="1" applyBorder="1" applyAlignment="1">
      <alignment horizontal="center" vertical="center"/>
      <protection/>
    </xf>
    <xf numFmtId="0" fontId="91" fillId="0" borderId="11" xfId="0" applyFont="1" applyBorder="1" applyAlignment="1">
      <alignment horizontal="center" vertical="center"/>
    </xf>
    <xf numFmtId="0" fontId="75" fillId="0" borderId="12" xfId="84" applyFont="1" applyFill="1" applyBorder="1" applyAlignment="1">
      <alignment horizontal="center" vertical="center" wrapText="1"/>
      <protection/>
    </xf>
    <xf numFmtId="0" fontId="75" fillId="0" borderId="14" xfId="84" applyFont="1" applyFill="1" applyBorder="1" applyAlignment="1">
      <alignment horizontal="center" vertical="center" wrapText="1"/>
      <protection/>
    </xf>
    <xf numFmtId="174" fontId="86" fillId="0" borderId="0" xfId="66" applyNumberFormat="1" applyFont="1" applyAlignment="1">
      <alignment horizontal="center" vertical="center"/>
      <protection/>
    </xf>
    <xf numFmtId="0" fontId="73" fillId="0" borderId="0" xfId="0" applyFont="1" applyFill="1" applyBorder="1" applyAlignment="1">
      <alignment vertical="center"/>
    </xf>
    <xf numFmtId="0" fontId="75" fillId="0" borderId="13" xfId="84" applyFont="1" applyFill="1" applyBorder="1" applyAlignment="1">
      <alignment horizontal="center" vertical="center" wrapText="1"/>
      <protection/>
    </xf>
    <xf numFmtId="0" fontId="75" fillId="0" borderId="13" xfId="84" applyFont="1" applyFill="1" applyBorder="1" applyAlignment="1">
      <alignment horizontal="center" vertical="center" textRotation="90" wrapText="1"/>
      <protection/>
    </xf>
    <xf numFmtId="0" fontId="75" fillId="0" borderId="19" xfId="84" applyFont="1" applyFill="1" applyBorder="1" applyAlignment="1">
      <alignment horizontal="center" vertical="center" textRotation="90" wrapText="1"/>
      <protection/>
    </xf>
    <xf numFmtId="0" fontId="75" fillId="0" borderId="20" xfId="84" applyFont="1" applyFill="1" applyBorder="1" applyAlignment="1">
      <alignment horizontal="center" vertical="center" textRotation="90" wrapText="1"/>
      <protection/>
    </xf>
    <xf numFmtId="0" fontId="75" fillId="0" borderId="21" xfId="84" applyFont="1" applyFill="1" applyBorder="1" applyAlignment="1">
      <alignment horizontal="center" vertical="center" textRotation="90" wrapText="1"/>
      <protection/>
    </xf>
    <xf numFmtId="0" fontId="75" fillId="0" borderId="22" xfId="84" applyFont="1" applyFill="1" applyBorder="1" applyAlignment="1">
      <alignment horizontal="center" vertical="center" textRotation="90" wrapText="1"/>
      <protection/>
    </xf>
    <xf numFmtId="0" fontId="75" fillId="0" borderId="18" xfId="0" applyFont="1" applyFill="1" applyBorder="1" applyAlignment="1">
      <alignment horizontal="center" vertical="center" textRotation="90" wrapText="1"/>
    </xf>
    <xf numFmtId="174" fontId="58" fillId="33" borderId="11" xfId="66" applyNumberFormat="1" applyFill="1" applyBorder="1" applyAlignment="1">
      <alignment horizontal="center" vertical="center"/>
      <protection/>
    </xf>
    <xf numFmtId="174" fontId="84" fillId="33" borderId="11" xfId="0" applyNumberFormat="1" applyFont="1" applyFill="1" applyBorder="1" applyAlignment="1">
      <alignment horizontal="center"/>
    </xf>
    <xf numFmtId="0" fontId="58" fillId="0" borderId="0" xfId="66" applyFill="1">
      <alignment/>
      <protection/>
    </xf>
    <xf numFmtId="0" fontId="75" fillId="33" borderId="11" xfId="0" applyFont="1" applyFill="1" applyBorder="1" applyAlignment="1">
      <alignment horizontal="center" vertical="center" wrapText="1"/>
    </xf>
    <xf numFmtId="0" fontId="76" fillId="33" borderId="17" xfId="0" applyFont="1" applyFill="1" applyBorder="1" applyAlignment="1">
      <alignment horizontal="center" vertical="top" wrapText="1"/>
    </xf>
    <xf numFmtId="0" fontId="58" fillId="33" borderId="11" xfId="66" applyFill="1" applyBorder="1" applyAlignment="1" quotePrefix="1">
      <alignment horizontal="center" vertical="center"/>
      <protection/>
    </xf>
    <xf numFmtId="174" fontId="84" fillId="33" borderId="11" xfId="66" applyNumberFormat="1" applyFont="1" applyFill="1" applyBorder="1" applyAlignment="1">
      <alignment horizontal="center" vertical="center"/>
      <protection/>
    </xf>
    <xf numFmtId="174" fontId="88" fillId="33" borderId="11" xfId="0" applyNumberFormat="1" applyFont="1" applyFill="1" applyBorder="1" applyAlignment="1">
      <alignment horizontal="center" vertical="center"/>
    </xf>
    <xf numFmtId="174" fontId="11" fillId="33" borderId="11" xfId="0" applyNumberFormat="1" applyFont="1" applyFill="1" applyBorder="1" applyAlignment="1">
      <alignment horizontal="center" vertical="center"/>
    </xf>
    <xf numFmtId="0" fontId="73" fillId="0" borderId="11" xfId="84" applyFont="1" applyFill="1" applyBorder="1" applyAlignment="1">
      <alignment horizontal="center" vertical="center" wrapText="1"/>
      <protection/>
    </xf>
    <xf numFmtId="0" fontId="6" fillId="0" borderId="18" xfId="0" applyFont="1" applyFill="1" applyBorder="1" applyAlignment="1">
      <alignment horizontal="center" vertical="center" textRotation="90" wrapText="1"/>
    </xf>
    <xf numFmtId="174" fontId="84" fillId="0" borderId="11" xfId="66" applyNumberFormat="1" applyFont="1" applyBorder="1" applyAlignment="1" quotePrefix="1">
      <alignment horizontal="center" vertical="center"/>
      <protection/>
    </xf>
    <xf numFmtId="174" fontId="90" fillId="0" borderId="11" xfId="0" applyNumberFormat="1" applyFont="1" applyBorder="1" applyAlignment="1">
      <alignment horizontal="center" vertical="center"/>
    </xf>
    <xf numFmtId="174" fontId="90" fillId="33" borderId="11" xfId="66" applyNumberFormat="1" applyFont="1" applyFill="1" applyBorder="1" applyAlignment="1" quotePrefix="1">
      <alignment horizontal="center" vertical="center"/>
      <protection/>
    </xf>
    <xf numFmtId="174" fontId="90" fillId="0" borderId="11" xfId="66" applyNumberFormat="1" applyFont="1" applyBorder="1" applyAlignment="1" quotePrefix="1">
      <alignment horizontal="center" vertical="center"/>
      <protection/>
    </xf>
    <xf numFmtId="0" fontId="13" fillId="0" borderId="0" xfId="0" applyFont="1" applyFill="1" applyAlignment="1">
      <alignment/>
    </xf>
    <xf numFmtId="0" fontId="5" fillId="0" borderId="0" xfId="0" applyFont="1" applyFill="1" applyAlignment="1">
      <alignment horizontal="center" vertical="center"/>
    </xf>
    <xf numFmtId="0" fontId="7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58" fillId="33" borderId="11" xfId="66" applyFill="1" applyBorder="1" quotePrefix="1">
      <alignment/>
      <protection/>
    </xf>
    <xf numFmtId="0" fontId="81" fillId="0" borderId="10" xfId="62" applyFont="1" applyFill="1" applyBorder="1" applyAlignment="1">
      <alignment horizontal="center" vertical="center" textRotation="90"/>
      <protection/>
    </xf>
    <xf numFmtId="174" fontId="85" fillId="0" borderId="0" xfId="62" applyNumberFormat="1" applyFont="1" applyFill="1" applyBorder="1" applyAlignment="1">
      <alignment horizontal="center" vertical="center"/>
      <protection/>
    </xf>
    <xf numFmtId="0" fontId="5" fillId="0" borderId="23" xfId="0" applyFont="1" applyFill="1" applyBorder="1" applyAlignment="1">
      <alignment horizontal="center" vertical="center" wrapText="1"/>
    </xf>
    <xf numFmtId="0" fontId="16" fillId="0" borderId="23" xfId="0" applyFont="1" applyFill="1" applyBorder="1" applyAlignment="1">
      <alignment horizontal="center" vertical="center"/>
    </xf>
    <xf numFmtId="0" fontId="5" fillId="0" borderId="23" xfId="0" applyFont="1" applyFill="1" applyBorder="1" applyAlignment="1">
      <alignment vertical="center"/>
    </xf>
    <xf numFmtId="174" fontId="58" fillId="0" borderId="11" xfId="66" applyNumberFormat="1" applyFont="1" applyBorder="1" applyAlignment="1">
      <alignment horizontal="center" vertical="center"/>
      <protection/>
    </xf>
    <xf numFmtId="0" fontId="81" fillId="34" borderId="11" xfId="62" applyFont="1" applyFill="1" applyBorder="1" applyAlignment="1">
      <alignment horizontal="center" vertical="center" textRotation="90" wrapText="1"/>
      <protection/>
    </xf>
    <xf numFmtId="174" fontId="13" fillId="0" borderId="11" xfId="0" applyNumberFormat="1" applyFont="1" applyBorder="1" applyAlignment="1">
      <alignment horizontal="center" vertical="center"/>
    </xf>
    <xf numFmtId="0" fontId="58" fillId="0" borderId="11" xfId="66" applyFont="1" applyBorder="1" applyAlignment="1">
      <alignment horizontal="center" vertical="center"/>
      <protection/>
    </xf>
    <xf numFmtId="174" fontId="86" fillId="33" borderId="11" xfId="0" applyNumberFormat="1" applyFont="1" applyFill="1" applyBorder="1" applyAlignment="1">
      <alignment horizontal="center" vertical="center"/>
    </xf>
    <xf numFmtId="0" fontId="89" fillId="0" borderId="12" xfId="0" applyFont="1" applyFill="1" applyBorder="1" applyAlignment="1">
      <alignment horizontal="center" vertical="center" textRotation="90" wrapText="1"/>
    </xf>
    <xf numFmtId="174" fontId="87" fillId="0" borderId="11" xfId="0" applyNumberFormat="1" applyFont="1" applyBorder="1" applyAlignment="1" quotePrefix="1">
      <alignment horizontal="center" vertical="center"/>
    </xf>
    <xf numFmtId="174" fontId="88" fillId="0" borderId="11" xfId="0" applyNumberFormat="1" applyFont="1" applyBorder="1" applyAlignment="1" quotePrefix="1">
      <alignment horizontal="center" vertical="center"/>
    </xf>
    <xf numFmtId="174" fontId="92" fillId="0" borderId="11" xfId="66" applyNumberFormat="1" applyFont="1" applyBorder="1" applyAlignment="1">
      <alignment horizontal="center" vertical="center"/>
      <protection/>
    </xf>
    <xf numFmtId="174" fontId="88" fillId="33" borderId="11" xfId="0" applyNumberFormat="1" applyFont="1" applyFill="1" applyBorder="1" applyAlignment="1" quotePrefix="1">
      <alignment horizontal="center" vertical="center"/>
    </xf>
    <xf numFmtId="174" fontId="84" fillId="33" borderId="11" xfId="0" applyNumberFormat="1" applyFont="1" applyFill="1" applyBorder="1" applyAlignment="1" quotePrefix="1">
      <alignment horizontal="center" vertical="center"/>
    </xf>
    <xf numFmtId="174" fontId="90" fillId="0" borderId="11" xfId="0" applyNumberFormat="1" applyFont="1" applyFill="1" applyBorder="1" applyAlignment="1">
      <alignment horizontal="center" vertical="center"/>
    </xf>
    <xf numFmtId="174" fontId="86" fillId="0" borderId="11" xfId="0" applyNumberFormat="1" applyFont="1" applyBorder="1" applyAlignment="1">
      <alignment horizontal="center" vertical="center"/>
    </xf>
    <xf numFmtId="174" fontId="84" fillId="0" borderId="11" xfId="43" applyNumberFormat="1" applyFont="1" applyBorder="1" applyAlignment="1">
      <alignment horizontal="center" vertical="center"/>
    </xf>
    <xf numFmtId="174" fontId="76" fillId="0" borderId="11" xfId="43" applyNumberFormat="1" applyFont="1" applyBorder="1" applyAlignment="1">
      <alignment horizontal="center" vertical="center"/>
    </xf>
    <xf numFmtId="174" fontId="58" fillId="0" borderId="11" xfId="43" applyNumberFormat="1" applyFont="1" applyBorder="1" applyAlignment="1">
      <alignment horizontal="center" vertical="center"/>
    </xf>
    <xf numFmtId="0" fontId="5" fillId="0" borderId="12" xfId="0" applyFont="1" applyFill="1" applyBorder="1" applyAlignment="1">
      <alignment horizontal="center" vertical="center" textRotation="90" wrapText="1"/>
    </xf>
    <xf numFmtId="174" fontId="87" fillId="33" borderId="11" xfId="0" applyNumberFormat="1" applyFont="1" applyFill="1" applyBorder="1" applyAlignment="1">
      <alignment horizontal="center" vertical="center"/>
    </xf>
    <xf numFmtId="174" fontId="8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58" fillId="0" borderId="0" xfId="66" applyFill="1" applyBorder="1">
      <alignment/>
      <protection/>
    </xf>
    <xf numFmtId="0" fontId="58" fillId="0" borderId="0" xfId="66" applyFill="1" applyBorder="1" applyAlignment="1">
      <alignment horizontal="center" vertical="center"/>
      <protection/>
    </xf>
    <xf numFmtId="0" fontId="58" fillId="0" borderId="0" xfId="66" applyFont="1" applyFill="1" applyBorder="1" applyAlignment="1" quotePrefix="1">
      <alignment horizontal="center" vertical="center"/>
      <protection/>
    </xf>
    <xf numFmtId="0" fontId="76" fillId="0" borderId="0" xfId="0" applyFont="1" applyFill="1" applyBorder="1" applyAlignment="1">
      <alignment horizontal="center" vertical="center" wrapText="1"/>
    </xf>
    <xf numFmtId="174" fontId="83" fillId="0" borderId="0" xfId="62" applyNumberFormat="1" applyFont="1" applyFill="1" applyBorder="1" applyAlignment="1">
      <alignment horizontal="center" vertical="center"/>
      <protection/>
    </xf>
    <xf numFmtId="174" fontId="83" fillId="0" borderId="0" xfId="66" applyNumberFormat="1" applyFont="1" applyFill="1" applyBorder="1" applyAlignment="1">
      <alignment horizontal="center" vertical="center"/>
      <protection/>
    </xf>
    <xf numFmtId="174" fontId="84" fillId="0" borderId="0" xfId="66" applyNumberFormat="1" applyFont="1" applyFill="1" applyBorder="1" applyAlignment="1">
      <alignment horizontal="center" vertical="center"/>
      <protection/>
    </xf>
    <xf numFmtId="174" fontId="76" fillId="0" borderId="0" xfId="0" applyNumberFormat="1" applyFont="1" applyFill="1" applyBorder="1" applyAlignment="1">
      <alignment horizontal="center" vertical="center"/>
    </xf>
    <xf numFmtId="174" fontId="84" fillId="0" borderId="0" xfId="43" applyNumberFormat="1" applyFont="1" applyFill="1" applyBorder="1" applyAlignment="1">
      <alignment horizontal="center" vertical="center"/>
    </xf>
    <xf numFmtId="174" fontId="86" fillId="0" borderId="0" xfId="66" applyNumberFormat="1" applyFont="1" applyFill="1" applyBorder="1" applyAlignment="1">
      <alignment horizontal="center" vertical="center"/>
      <protection/>
    </xf>
    <xf numFmtId="174" fontId="84" fillId="0" borderId="0" xfId="0" applyNumberFormat="1" applyFont="1" applyFill="1" applyBorder="1" applyAlignment="1">
      <alignment horizontal="center"/>
    </xf>
    <xf numFmtId="174" fontId="86" fillId="0" borderId="0" xfId="0" applyNumberFormat="1" applyFont="1" applyFill="1" applyBorder="1" applyAlignment="1">
      <alignment horizontal="center" vertical="center"/>
    </xf>
    <xf numFmtId="174" fontId="88" fillId="0" borderId="0" xfId="0" applyNumberFormat="1" applyFont="1" applyFill="1" applyBorder="1" applyAlignment="1">
      <alignment horizontal="center" vertical="center"/>
    </xf>
    <xf numFmtId="174" fontId="90" fillId="33" borderId="11" xfId="0" applyNumberFormat="1" applyFont="1" applyFill="1" applyBorder="1" applyAlignment="1">
      <alignment horizontal="center" vertical="center"/>
    </xf>
    <xf numFmtId="174" fontId="92" fillId="33" borderId="11" xfId="66" applyNumberFormat="1" applyFont="1" applyFill="1" applyBorder="1" applyAlignment="1">
      <alignment horizontal="center" vertical="center"/>
      <protection/>
    </xf>
    <xf numFmtId="174" fontId="82" fillId="33" borderId="11" xfId="0" applyNumberFormat="1" applyFont="1" applyFill="1" applyBorder="1" applyAlignment="1">
      <alignment horizontal="center" vertical="center"/>
    </xf>
    <xf numFmtId="0" fontId="81" fillId="0" borderId="11" xfId="62" applyFont="1" applyFill="1" applyBorder="1" applyAlignment="1">
      <alignment horizontal="center" vertical="center" textRotation="90" wrapText="1"/>
      <protection/>
    </xf>
    <xf numFmtId="0" fontId="81" fillId="0" borderId="11" xfId="62" applyFont="1" applyFill="1" applyBorder="1" applyAlignment="1">
      <alignment vertical="center" textRotation="90"/>
      <protection/>
    </xf>
    <xf numFmtId="0" fontId="73" fillId="0" borderId="0" xfId="0" applyFont="1" applyFill="1" applyAlignment="1">
      <alignment horizontal="left" vertical="center"/>
    </xf>
    <xf numFmtId="0" fontId="73" fillId="0" borderId="0" xfId="0" applyFont="1" applyFill="1" applyAlignment="1">
      <alignment horizontal="center" vertical="center"/>
    </xf>
    <xf numFmtId="197" fontId="76" fillId="0" borderId="11" xfId="41" applyNumberFormat="1" applyFont="1" applyFill="1" applyBorder="1" applyAlignment="1">
      <alignment horizontal="center" vertical="center"/>
    </xf>
    <xf numFmtId="0" fontId="83" fillId="0" borderId="11" xfId="62" applyFont="1" applyFill="1" applyBorder="1" applyAlignment="1">
      <alignment horizontal="center" vertical="center"/>
      <protection/>
    </xf>
    <xf numFmtId="174" fontId="76" fillId="0" borderId="12" xfId="0" applyNumberFormat="1" applyFont="1" applyFill="1" applyBorder="1" applyAlignment="1">
      <alignment horizontal="center" vertical="center"/>
    </xf>
    <xf numFmtId="198" fontId="76" fillId="0" borderId="10" xfId="41" applyNumberFormat="1" applyFont="1" applyFill="1" applyBorder="1" applyAlignment="1">
      <alignment horizontal="center" vertical="center" wrapText="1"/>
    </xf>
    <xf numFmtId="0" fontId="10" fillId="0" borderId="0" xfId="0" applyFont="1" applyFill="1" applyAlignment="1">
      <alignment/>
    </xf>
    <xf numFmtId="174" fontId="93" fillId="0" borderId="11" xfId="43" applyNumberFormat="1" applyFont="1" applyBorder="1" applyAlignment="1">
      <alignment horizontal="center" vertical="center"/>
    </xf>
    <xf numFmtId="0" fontId="75" fillId="34" borderId="21" xfId="84" applyFont="1" applyFill="1" applyBorder="1" applyAlignment="1">
      <alignment horizontal="center" vertical="center" wrapText="1"/>
      <protection/>
    </xf>
    <xf numFmtId="0" fontId="75" fillId="34" borderId="22" xfId="84" applyFont="1" applyFill="1" applyBorder="1" applyAlignment="1">
      <alignment horizontal="center" vertical="center" wrapText="1"/>
      <protection/>
    </xf>
    <xf numFmtId="174" fontId="77" fillId="33" borderId="11" xfId="0" applyNumberFormat="1" applyFont="1" applyFill="1" applyBorder="1" applyAlignment="1">
      <alignment horizontal="center" vertical="center"/>
    </xf>
    <xf numFmtId="174" fontId="87" fillId="0" borderId="11" xfId="66" applyNumberFormat="1" applyFont="1" applyBorder="1" applyAlignment="1">
      <alignment horizontal="center" vertical="center"/>
      <protection/>
    </xf>
    <xf numFmtId="0" fontId="75" fillId="0" borderId="14" xfId="84" applyFont="1" applyFill="1" applyBorder="1" applyAlignment="1">
      <alignment horizontal="center" vertical="center" wrapText="1"/>
      <protection/>
    </xf>
    <xf numFmtId="0" fontId="74" fillId="0" borderId="13" xfId="0" applyFont="1" applyFill="1" applyBorder="1" applyAlignment="1">
      <alignment horizontal="center" vertical="center" textRotation="90" wrapText="1"/>
    </xf>
    <xf numFmtId="0" fontId="74" fillId="0" borderId="24" xfId="0" applyFont="1" applyFill="1" applyBorder="1" applyAlignment="1">
      <alignment horizontal="center" vertical="center" textRotation="90" wrapText="1"/>
    </xf>
    <xf numFmtId="174" fontId="86" fillId="33" borderId="13" xfId="66" applyNumberFormat="1" applyFont="1" applyFill="1" applyBorder="1" applyAlignment="1">
      <alignment horizontal="center" vertical="center"/>
      <protection/>
    </xf>
    <xf numFmtId="174" fontId="86" fillId="0" borderId="13" xfId="66" applyNumberFormat="1" applyFont="1" applyBorder="1" applyAlignment="1">
      <alignment horizontal="center" vertical="center"/>
      <protection/>
    </xf>
    <xf numFmtId="174" fontId="58" fillId="0" borderId="13" xfId="66" applyNumberFormat="1" applyBorder="1" applyAlignment="1">
      <alignment horizontal="center" vertical="center"/>
      <protection/>
    </xf>
    <xf numFmtId="174" fontId="92" fillId="0" borderId="13" xfId="66" applyNumberFormat="1" applyFont="1" applyBorder="1" applyAlignment="1">
      <alignment horizontal="center" vertical="center"/>
      <protection/>
    </xf>
    <xf numFmtId="0" fontId="73" fillId="0" borderId="25" xfId="84" applyFont="1" applyFill="1" applyBorder="1" applyAlignment="1">
      <alignment horizontal="center" vertical="center" wrapText="1"/>
      <protection/>
    </xf>
    <xf numFmtId="0" fontId="75" fillId="0" borderId="26" xfId="0" applyFont="1" applyFill="1" applyBorder="1" applyAlignment="1">
      <alignment horizontal="center" vertical="center" textRotation="90" wrapText="1"/>
    </xf>
    <xf numFmtId="0" fontId="74" fillId="0" borderId="25" xfId="0" applyFont="1" applyFill="1" applyBorder="1" applyAlignment="1">
      <alignment horizontal="center" vertical="center" textRotation="90" wrapText="1"/>
    </xf>
    <xf numFmtId="174" fontId="84" fillId="33" borderId="25" xfId="0" applyNumberFormat="1" applyFont="1" applyFill="1" applyBorder="1" applyAlignment="1">
      <alignment horizontal="center" vertical="center"/>
    </xf>
    <xf numFmtId="174" fontId="76" fillId="0" borderId="25" xfId="0" applyNumberFormat="1" applyFont="1" applyBorder="1" applyAlignment="1">
      <alignment horizontal="center" vertical="center"/>
    </xf>
    <xf numFmtId="0" fontId="89" fillId="0" borderId="27" xfId="0" applyFont="1" applyFill="1" applyBorder="1" applyAlignment="1">
      <alignment horizontal="center" vertical="center" textRotation="90" wrapText="1"/>
    </xf>
    <xf numFmtId="0" fontId="75" fillId="0" borderId="25" xfId="84" applyFont="1" applyFill="1" applyBorder="1" applyAlignment="1">
      <alignment horizontal="center" vertical="center" textRotation="90" wrapText="1"/>
      <protection/>
    </xf>
    <xf numFmtId="0" fontId="74" fillId="0" borderId="25" xfId="84" applyFont="1" applyFill="1" applyBorder="1" applyAlignment="1">
      <alignment horizontal="center" vertical="center" textRotation="90" wrapText="1"/>
      <protection/>
    </xf>
    <xf numFmtId="174" fontId="84" fillId="33" borderId="25" xfId="66" applyNumberFormat="1" applyFont="1" applyFill="1" applyBorder="1" applyAlignment="1">
      <alignment horizontal="center" vertical="center"/>
      <protection/>
    </xf>
    <xf numFmtId="174" fontId="84" fillId="0" borderId="25" xfId="66" applyNumberFormat="1" applyFont="1" applyBorder="1" applyAlignment="1">
      <alignment horizontal="center" vertical="center"/>
      <protection/>
    </xf>
    <xf numFmtId="174" fontId="83" fillId="0" borderId="25" xfId="66" applyNumberFormat="1" applyFont="1" applyBorder="1" applyAlignment="1">
      <alignment horizontal="center" vertical="center"/>
      <protection/>
    </xf>
    <xf numFmtId="0" fontId="73" fillId="0" borderId="28" xfId="84" applyFont="1" applyFill="1" applyBorder="1" applyAlignment="1">
      <alignment horizontal="center" vertical="center" wrapText="1"/>
      <protection/>
    </xf>
    <xf numFmtId="0" fontId="75" fillId="0" borderId="28" xfId="0" applyFont="1" applyFill="1" applyBorder="1" applyAlignment="1">
      <alignment horizontal="center" vertical="center" textRotation="90" wrapText="1"/>
    </xf>
    <xf numFmtId="0" fontId="78" fillId="0" borderId="28" xfId="0" applyFont="1" applyFill="1" applyBorder="1" applyAlignment="1">
      <alignment horizontal="center" vertical="center" textRotation="90" wrapText="1"/>
    </xf>
    <xf numFmtId="174" fontId="86" fillId="33" borderId="28" xfId="66" applyNumberFormat="1" applyFont="1" applyFill="1" applyBorder="1" applyAlignment="1">
      <alignment horizontal="center" vertical="center"/>
      <protection/>
    </xf>
    <xf numFmtId="0" fontId="76" fillId="0" borderId="28" xfId="0" applyFont="1" applyBorder="1" applyAlignment="1">
      <alignment horizontal="center" vertical="center"/>
    </xf>
    <xf numFmtId="0" fontId="94" fillId="0" borderId="23" xfId="84" applyFont="1" applyFill="1" applyBorder="1" applyAlignment="1">
      <alignment horizontal="center" vertical="center" textRotation="90" wrapText="1"/>
      <protection/>
    </xf>
    <xf numFmtId="174" fontId="84" fillId="33" borderId="17" xfId="66" applyNumberFormat="1" applyFont="1" applyFill="1" applyBorder="1" applyAlignment="1">
      <alignment horizontal="center" vertical="center"/>
      <protection/>
    </xf>
    <xf numFmtId="174" fontId="84" fillId="0" borderId="17" xfId="66" applyNumberFormat="1" applyFont="1" applyFill="1" applyBorder="1" applyAlignment="1">
      <alignment horizontal="center" vertical="center"/>
      <protection/>
    </xf>
    <xf numFmtId="174" fontId="90" fillId="0" borderId="17" xfId="66" applyNumberFormat="1" applyFont="1" applyFill="1" applyBorder="1" applyAlignment="1">
      <alignment horizontal="center" vertical="center"/>
      <protection/>
    </xf>
    <xf numFmtId="0" fontId="74" fillId="0" borderId="29" xfId="0" applyFont="1" applyFill="1" applyBorder="1" applyAlignment="1">
      <alignment horizontal="center" vertical="center" textRotation="90" wrapText="1"/>
    </xf>
    <xf numFmtId="174" fontId="84" fillId="33" borderId="28" xfId="0" applyNumberFormat="1" applyFont="1" applyFill="1" applyBorder="1" applyAlignment="1">
      <alignment horizontal="center" vertical="center"/>
    </xf>
    <xf numFmtId="174" fontId="76" fillId="0" borderId="28" xfId="0" applyNumberFormat="1" applyFont="1" applyBorder="1" applyAlignment="1">
      <alignment horizontal="center" vertical="center"/>
    </xf>
    <xf numFmtId="174" fontId="84" fillId="0" borderId="28" xfId="0" applyNumberFormat="1" applyFont="1" applyBorder="1" applyAlignment="1">
      <alignment horizontal="center" vertical="center"/>
    </xf>
    <xf numFmtId="174" fontId="84" fillId="33" borderId="13" xfId="0" applyNumberFormat="1" applyFont="1" applyFill="1" applyBorder="1" applyAlignment="1">
      <alignment horizontal="center" vertical="center"/>
    </xf>
    <xf numFmtId="0" fontId="75" fillId="0" borderId="25" xfId="0" applyFont="1" applyFill="1" applyBorder="1" applyAlignment="1">
      <alignment horizontal="center" vertical="center" textRotation="90"/>
    </xf>
    <xf numFmtId="0" fontId="74" fillId="0" borderId="30" xfId="0" applyFont="1" applyFill="1" applyBorder="1" applyAlignment="1">
      <alignment horizontal="center" vertical="center" textRotation="90"/>
    </xf>
    <xf numFmtId="174" fontId="84" fillId="0" borderId="25" xfId="0" applyNumberFormat="1" applyFont="1" applyBorder="1" applyAlignment="1">
      <alignment horizontal="center" vertical="center"/>
    </xf>
    <xf numFmtId="0" fontId="94" fillId="0" borderId="23" xfId="0" applyFont="1" applyFill="1" applyBorder="1" applyAlignment="1">
      <alignment horizontal="center" vertical="center" textRotation="90"/>
    </xf>
    <xf numFmtId="174" fontId="84" fillId="33" borderId="17" xfId="0" applyNumberFormat="1" applyFont="1" applyFill="1" applyBorder="1" applyAlignment="1" quotePrefix="1">
      <alignment horizontal="center" vertical="center"/>
    </xf>
    <xf numFmtId="174" fontId="84" fillId="0" borderId="17" xfId="0" applyNumberFormat="1" applyFont="1" applyBorder="1" applyAlignment="1">
      <alignment horizontal="center" vertical="center"/>
    </xf>
    <xf numFmtId="174" fontId="90" fillId="0" borderId="17" xfId="0" applyNumberFormat="1" applyFont="1" applyBorder="1" applyAlignment="1">
      <alignment horizontal="center" vertical="center"/>
    </xf>
    <xf numFmtId="174" fontId="84" fillId="33" borderId="17" xfId="0" applyNumberFormat="1" applyFont="1" applyFill="1" applyBorder="1" applyAlignment="1">
      <alignment horizontal="center" vertical="center"/>
    </xf>
    <xf numFmtId="0" fontId="81" fillId="0" borderId="25" xfId="62" applyFont="1" applyFill="1" applyBorder="1" applyAlignment="1">
      <alignment horizontal="center" vertical="center" textRotation="90"/>
      <protection/>
    </xf>
    <xf numFmtId="0" fontId="74" fillId="0" borderId="31" xfId="0" applyFont="1" applyFill="1" applyBorder="1" applyAlignment="1">
      <alignment horizontal="center" vertical="center" textRotation="90" wrapText="1"/>
    </xf>
    <xf numFmtId="174" fontId="76" fillId="0" borderId="25" xfId="0" applyNumberFormat="1" applyFont="1" applyFill="1" applyBorder="1" applyAlignment="1">
      <alignment horizontal="center" vertical="center"/>
    </xf>
    <xf numFmtId="174" fontId="84" fillId="0" borderId="25" xfId="0" applyNumberFormat="1" applyFont="1" applyFill="1" applyBorder="1" applyAlignment="1">
      <alignment horizontal="center" vertical="center"/>
    </xf>
    <xf numFmtId="0" fontId="94" fillId="0" borderId="0" xfId="0" applyFont="1" applyFill="1" applyBorder="1" applyAlignment="1">
      <alignment horizontal="center" vertical="center" textRotation="90" wrapText="1"/>
    </xf>
    <xf numFmtId="174" fontId="84" fillId="0" borderId="17" xfId="0" applyNumberFormat="1" applyFont="1" applyFill="1" applyBorder="1" applyAlignment="1">
      <alignment horizontal="center" vertical="center"/>
    </xf>
    <xf numFmtId="174" fontId="90" fillId="0" borderId="17" xfId="0" applyNumberFormat="1" applyFont="1" applyFill="1" applyBorder="1" applyAlignment="1">
      <alignment horizontal="center" vertical="center"/>
    </xf>
    <xf numFmtId="0" fontId="81" fillId="0" borderId="28" xfId="62" applyFont="1" applyBorder="1" applyAlignment="1">
      <alignment horizontal="center" vertical="center" textRotation="90"/>
      <protection/>
    </xf>
    <xf numFmtId="0" fontId="81" fillId="0" borderId="25" xfId="62" applyFont="1" applyBorder="1" applyAlignment="1">
      <alignment horizontal="center" vertical="center" textRotation="90"/>
      <protection/>
    </xf>
    <xf numFmtId="0" fontId="81" fillId="0" borderId="28" xfId="62" applyFont="1" applyFill="1" applyBorder="1" applyAlignment="1">
      <alignment horizontal="center" vertical="center" textRotation="90"/>
      <protection/>
    </xf>
    <xf numFmtId="0" fontId="80" fillId="0" borderId="28" xfId="62" applyFont="1" applyFill="1" applyBorder="1" applyAlignment="1">
      <alignment horizontal="center" vertical="center" textRotation="90"/>
      <protection/>
    </xf>
    <xf numFmtId="0" fontId="80" fillId="0" borderId="25" xfId="62" applyFont="1" applyBorder="1" applyAlignment="1">
      <alignment horizontal="center" vertical="center" textRotation="90"/>
      <protection/>
    </xf>
    <xf numFmtId="174" fontId="86" fillId="33" borderId="25" xfId="66" applyNumberFormat="1" applyFont="1" applyFill="1" applyBorder="1" applyAlignment="1">
      <alignment horizontal="center" vertical="center"/>
      <protection/>
    </xf>
    <xf numFmtId="174" fontId="58" fillId="0" borderId="28" xfId="66" applyNumberFormat="1" applyBorder="1" applyAlignment="1">
      <alignment horizontal="center" vertical="center"/>
      <protection/>
    </xf>
    <xf numFmtId="174" fontId="58" fillId="0" borderId="25" xfId="66" applyNumberFormat="1" applyBorder="1" applyAlignment="1">
      <alignment horizontal="center" vertical="center"/>
      <protection/>
    </xf>
    <xf numFmtId="0" fontId="95" fillId="0" borderId="17" xfId="62" applyFont="1" applyBorder="1" applyAlignment="1">
      <alignment horizontal="center" vertical="center" textRotation="90"/>
      <protection/>
    </xf>
    <xf numFmtId="174" fontId="86" fillId="33" borderId="17" xfId="66" applyNumberFormat="1" applyFont="1" applyFill="1" applyBorder="1" applyAlignment="1">
      <alignment horizontal="center" vertical="center"/>
      <protection/>
    </xf>
    <xf numFmtId="174" fontId="92" fillId="0" borderId="17" xfId="66" applyNumberFormat="1" applyFont="1" applyBorder="1" applyAlignment="1">
      <alignment horizontal="center" vertical="center"/>
      <protection/>
    </xf>
    <xf numFmtId="0" fontId="80" fillId="0" borderId="28" xfId="62" applyFont="1" applyBorder="1" applyAlignment="1">
      <alignment horizontal="center" vertical="center" textRotation="90"/>
      <protection/>
    </xf>
    <xf numFmtId="0" fontId="96" fillId="0" borderId="0" xfId="62" applyFont="1" applyBorder="1" applyAlignment="1">
      <alignment horizontal="center" vertical="center" textRotation="90"/>
      <protection/>
    </xf>
    <xf numFmtId="174" fontId="88" fillId="33" borderId="28" xfId="0" applyNumberFormat="1" applyFont="1" applyFill="1" applyBorder="1" applyAlignment="1">
      <alignment horizontal="center" vertical="center"/>
    </xf>
    <xf numFmtId="174" fontId="82" fillId="33" borderId="25" xfId="0" applyNumberFormat="1" applyFont="1" applyFill="1" applyBorder="1" applyAlignment="1">
      <alignment horizontal="center" vertical="center"/>
    </xf>
    <xf numFmtId="174" fontId="76" fillId="0" borderId="28" xfId="0" applyNumberFormat="1" applyFont="1" applyFill="1" applyBorder="1" applyAlignment="1">
      <alignment horizontal="center" vertical="center"/>
    </xf>
    <xf numFmtId="174" fontId="73" fillId="0" borderId="25" xfId="0" applyNumberFormat="1" applyFont="1" applyFill="1" applyBorder="1" applyAlignment="1">
      <alignment horizontal="center" vertical="center"/>
    </xf>
    <xf numFmtId="174" fontId="82" fillId="0" borderId="25" xfId="0" applyNumberFormat="1" applyFont="1" applyFill="1" applyBorder="1" applyAlignment="1">
      <alignment horizontal="center" vertical="center"/>
    </xf>
    <xf numFmtId="174" fontId="73" fillId="0" borderId="30" xfId="0" applyNumberFormat="1" applyFont="1" applyFill="1" applyBorder="1" applyAlignment="1">
      <alignment horizontal="center" vertical="center"/>
    </xf>
    <xf numFmtId="174" fontId="88" fillId="0" borderId="28" xfId="0" applyNumberFormat="1" applyFont="1" applyFill="1" applyBorder="1" applyAlignment="1">
      <alignment horizontal="center" vertical="center"/>
    </xf>
    <xf numFmtId="174" fontId="84" fillId="0" borderId="28" xfId="0" applyNumberFormat="1" applyFont="1" applyFill="1" applyBorder="1" applyAlignment="1">
      <alignment horizontal="center" vertical="center"/>
    </xf>
    <xf numFmtId="174" fontId="12" fillId="33" borderId="32" xfId="0" applyNumberFormat="1" applyFont="1" applyFill="1" applyBorder="1" applyAlignment="1">
      <alignment horizontal="center" vertical="center"/>
    </xf>
    <xf numFmtId="174" fontId="11" fillId="33" borderId="32" xfId="0" applyNumberFormat="1" applyFont="1" applyFill="1" applyBorder="1" applyAlignment="1">
      <alignment horizontal="center" vertical="center"/>
    </xf>
    <xf numFmtId="0" fontId="58" fillId="33" borderId="16" xfId="66" applyFill="1" applyBorder="1" applyAlignment="1">
      <alignment horizontal="center" vertical="center"/>
      <protection/>
    </xf>
    <xf numFmtId="0" fontId="58" fillId="0" borderId="16" xfId="66" applyBorder="1" applyAlignment="1">
      <alignment horizontal="center" vertical="center"/>
      <protection/>
    </xf>
    <xf numFmtId="0" fontId="73" fillId="0" borderId="13" xfId="84" applyFont="1" applyFill="1" applyBorder="1" applyAlignment="1">
      <alignment horizontal="center" vertical="center" wrapText="1"/>
      <protection/>
    </xf>
    <xf numFmtId="0" fontId="73" fillId="0" borderId="32" xfId="84" applyFont="1" applyFill="1" applyBorder="1" applyAlignment="1">
      <alignment horizontal="center" wrapText="1"/>
      <protection/>
    </xf>
    <xf numFmtId="0" fontId="76" fillId="0" borderId="17" xfId="0" applyFont="1" applyFill="1" applyBorder="1" applyAlignment="1">
      <alignment horizontal="center" vertical="center"/>
    </xf>
    <xf numFmtId="0" fontId="76" fillId="33" borderId="17" xfId="0" applyFont="1" applyFill="1" applyBorder="1" applyAlignment="1">
      <alignment horizontal="center" vertical="center"/>
    </xf>
    <xf numFmtId="0" fontId="58" fillId="33" borderId="11" xfId="66" applyFont="1" applyFill="1" applyBorder="1" applyAlignment="1">
      <alignment horizontal="center" vertical="center"/>
      <protection/>
    </xf>
    <xf numFmtId="0" fontId="76" fillId="0" borderId="33" xfId="84" applyFont="1" applyFill="1" applyBorder="1" applyAlignment="1">
      <alignment horizontal="center" vertical="center" wrapText="1"/>
      <protection/>
    </xf>
    <xf numFmtId="0" fontId="76" fillId="0" borderId="13" xfId="0" applyFont="1" applyFill="1" applyBorder="1" applyAlignment="1">
      <alignment horizontal="center" vertical="center" wrapText="1"/>
    </xf>
    <xf numFmtId="174" fontId="83" fillId="0" borderId="13" xfId="66" applyNumberFormat="1" applyFont="1" applyBorder="1" applyAlignment="1">
      <alignment horizontal="center" vertical="center"/>
      <protection/>
    </xf>
    <xf numFmtId="174" fontId="84" fillId="33" borderId="13" xfId="66" applyNumberFormat="1" applyFont="1" applyFill="1" applyBorder="1" applyAlignment="1">
      <alignment horizontal="center" vertical="center"/>
      <protection/>
    </xf>
    <xf numFmtId="0" fontId="76" fillId="0" borderId="21" xfId="0" applyFont="1" applyFill="1" applyBorder="1" applyAlignment="1">
      <alignment horizontal="center" vertical="center" wrapText="1"/>
    </xf>
    <xf numFmtId="0" fontId="75" fillId="0" borderId="21" xfId="0" applyFont="1" applyFill="1" applyBorder="1" applyAlignment="1">
      <alignment horizontal="center" vertical="center" textRotation="90" wrapText="1"/>
    </xf>
    <xf numFmtId="0" fontId="75" fillId="0" borderId="22" xfId="0" applyFont="1" applyFill="1" applyBorder="1" applyAlignment="1">
      <alignment horizontal="center" vertical="center" textRotation="90" wrapText="1"/>
    </xf>
    <xf numFmtId="0" fontId="58" fillId="0" borderId="21" xfId="66" applyBorder="1" applyAlignment="1">
      <alignment horizontal="center" vertical="center"/>
      <protection/>
    </xf>
    <xf numFmtId="174" fontId="84" fillId="33" borderId="21" xfId="66" applyNumberFormat="1" applyFont="1" applyFill="1" applyBorder="1" applyAlignment="1">
      <alignment horizontal="center" vertical="center"/>
      <protection/>
    </xf>
    <xf numFmtId="0" fontId="58" fillId="33" borderId="21" xfId="66" applyFill="1" applyBorder="1" applyAlignment="1">
      <alignment horizontal="center" vertical="center"/>
      <protection/>
    </xf>
    <xf numFmtId="0" fontId="76" fillId="0" borderId="23" xfId="0" applyFont="1" applyFill="1" applyBorder="1" applyAlignment="1">
      <alignment horizontal="center"/>
    </xf>
    <xf numFmtId="0" fontId="76" fillId="0" borderId="0" xfId="0" applyFont="1" applyFill="1" applyBorder="1" applyAlignment="1">
      <alignment horizontal="center"/>
    </xf>
    <xf numFmtId="174" fontId="83" fillId="0" borderId="34" xfId="62" applyNumberFormat="1" applyFont="1" applyFill="1" applyBorder="1" applyAlignment="1">
      <alignment horizontal="center" vertical="center"/>
      <protection/>
    </xf>
    <xf numFmtId="174" fontId="76" fillId="0" borderId="34" xfId="0" applyNumberFormat="1" applyFont="1" applyFill="1" applyBorder="1" applyAlignment="1">
      <alignment horizontal="center" vertical="center"/>
    </xf>
    <xf numFmtId="174" fontId="76" fillId="0" borderId="16" xfId="0" applyNumberFormat="1" applyFont="1" applyBorder="1" applyAlignment="1">
      <alignment horizontal="center" vertical="center"/>
    </xf>
    <xf numFmtId="174" fontId="84" fillId="33" borderId="16" xfId="0" applyNumberFormat="1" applyFont="1" applyFill="1" applyBorder="1" applyAlignment="1">
      <alignment horizontal="center" vertical="center"/>
    </xf>
    <xf numFmtId="174" fontId="76" fillId="33" borderId="16" xfId="0" applyNumberFormat="1" applyFont="1" applyFill="1" applyBorder="1" applyAlignment="1">
      <alignment horizontal="center" vertical="center"/>
    </xf>
    <xf numFmtId="0" fontId="89" fillId="0" borderId="13" xfId="0" applyFont="1" applyFill="1" applyBorder="1" applyAlignment="1">
      <alignment horizontal="center" vertical="center" textRotation="90" wrapText="1"/>
    </xf>
    <xf numFmtId="174" fontId="90" fillId="0" borderId="13" xfId="66" applyNumberFormat="1" applyFont="1" applyFill="1" applyBorder="1" applyAlignment="1">
      <alignment horizontal="center" vertical="center"/>
      <protection/>
    </xf>
    <xf numFmtId="174" fontId="90" fillId="33" borderId="13" xfId="66" applyNumberFormat="1" applyFont="1" applyFill="1" applyBorder="1" applyAlignment="1">
      <alignment horizontal="center" vertical="center"/>
      <protection/>
    </xf>
    <xf numFmtId="174" fontId="83" fillId="0" borderId="21" xfId="66" applyNumberFormat="1" applyFont="1" applyBorder="1" applyAlignment="1">
      <alignment horizontal="center" vertical="center"/>
      <protection/>
    </xf>
    <xf numFmtId="174" fontId="83" fillId="0" borderId="22" xfId="66" applyNumberFormat="1" applyFont="1" applyBorder="1" applyAlignment="1">
      <alignment horizontal="center" vertical="center"/>
      <protection/>
    </xf>
    <xf numFmtId="174" fontId="84" fillId="33" borderId="22" xfId="66" applyNumberFormat="1" applyFont="1" applyFill="1" applyBorder="1" applyAlignment="1">
      <alignment horizontal="center" vertical="center"/>
      <protection/>
    </xf>
    <xf numFmtId="174" fontId="83" fillId="33" borderId="21" xfId="66" applyNumberFormat="1" applyFont="1" applyFill="1" applyBorder="1" applyAlignment="1">
      <alignment horizontal="center" vertical="center"/>
      <protection/>
    </xf>
    <xf numFmtId="174" fontId="83" fillId="33" borderId="22" xfId="66" applyNumberFormat="1" applyFont="1" applyFill="1" applyBorder="1" applyAlignment="1">
      <alignment horizontal="center" vertical="center"/>
      <protection/>
    </xf>
    <xf numFmtId="174" fontId="90" fillId="33" borderId="22" xfId="66" applyNumberFormat="1" applyFont="1" applyFill="1" applyBorder="1" applyAlignment="1">
      <alignment horizontal="center" vertical="center"/>
      <protection/>
    </xf>
    <xf numFmtId="174" fontId="83" fillId="0" borderId="34" xfId="66" applyNumberFormat="1" applyFont="1" applyFill="1" applyBorder="1" applyAlignment="1">
      <alignment horizontal="center" vertical="center"/>
      <protection/>
    </xf>
    <xf numFmtId="174" fontId="84" fillId="0" borderId="34" xfId="66" applyNumberFormat="1" applyFont="1" applyFill="1" applyBorder="1" applyAlignment="1">
      <alignment horizontal="center" vertical="center"/>
      <protection/>
    </xf>
    <xf numFmtId="174" fontId="84" fillId="0" borderId="34" xfId="43" applyNumberFormat="1" applyFont="1" applyFill="1" applyBorder="1" applyAlignment="1">
      <alignment horizontal="center" vertical="center"/>
    </xf>
    <xf numFmtId="174" fontId="84" fillId="0" borderId="34" xfId="0" applyNumberFormat="1" applyFont="1" applyFill="1" applyBorder="1" applyAlignment="1">
      <alignment horizontal="center" vertical="center"/>
    </xf>
    <xf numFmtId="0" fontId="76" fillId="0" borderId="34" xfId="0" applyFont="1" applyFill="1" applyBorder="1" applyAlignment="1">
      <alignment horizontal="center" vertical="center"/>
    </xf>
    <xf numFmtId="174" fontId="90" fillId="0" borderId="0" xfId="66" applyNumberFormat="1" applyFont="1" applyFill="1" applyBorder="1" applyAlignment="1">
      <alignment horizontal="center" vertical="center"/>
      <protection/>
    </xf>
    <xf numFmtId="174" fontId="90" fillId="33" borderId="15" xfId="66" applyNumberFormat="1" applyFont="1" applyFill="1" applyBorder="1" applyAlignment="1">
      <alignment horizontal="center" vertical="center"/>
      <protection/>
    </xf>
    <xf numFmtId="174" fontId="83" fillId="0" borderId="16" xfId="66" applyNumberFormat="1" applyFont="1" applyBorder="1" applyAlignment="1">
      <alignment horizontal="center" vertical="center"/>
      <protection/>
    </xf>
    <xf numFmtId="0" fontId="76" fillId="0" borderId="34" xfId="0" applyFont="1" applyFill="1" applyBorder="1" applyAlignment="1">
      <alignment horizontal="center" vertical="top" wrapText="1"/>
    </xf>
    <xf numFmtId="0" fontId="75" fillId="0" borderId="27" xfId="84" applyFont="1" applyFill="1" applyBorder="1" applyAlignment="1">
      <alignment horizontal="center" vertical="center" textRotation="90" wrapText="1"/>
      <protection/>
    </xf>
    <xf numFmtId="174" fontId="76" fillId="0" borderId="13" xfId="0" applyNumberFormat="1" applyFont="1" applyBorder="1" applyAlignment="1">
      <alignment horizontal="center" vertical="center"/>
    </xf>
    <xf numFmtId="174" fontId="87" fillId="0" borderId="13" xfId="0" applyNumberFormat="1" applyFont="1" applyBorder="1" applyAlignment="1">
      <alignment horizontal="center" vertical="center"/>
    </xf>
    <xf numFmtId="0" fontId="75" fillId="0" borderId="28" xfId="84" applyFont="1" applyFill="1" applyBorder="1" applyAlignment="1">
      <alignment horizontal="center" vertical="center" wrapText="1"/>
      <protection/>
    </xf>
    <xf numFmtId="0" fontId="75" fillId="0" borderId="25" xfId="84" applyFont="1" applyFill="1" applyBorder="1" applyAlignment="1">
      <alignment horizontal="center" vertical="center" wrapText="1"/>
      <protection/>
    </xf>
    <xf numFmtId="0" fontId="75" fillId="0" borderId="31" xfId="84" applyFont="1" applyFill="1" applyBorder="1" applyAlignment="1">
      <alignment horizontal="center" vertical="center" textRotation="90" wrapText="1"/>
      <protection/>
    </xf>
    <xf numFmtId="174" fontId="97" fillId="0" borderId="25" xfId="0" applyNumberFormat="1" applyFont="1" applyBorder="1" applyAlignment="1">
      <alignment horizontal="center" vertical="center"/>
    </xf>
    <xf numFmtId="174" fontId="76" fillId="33" borderId="25" xfId="0" applyNumberFormat="1" applyFont="1" applyFill="1" applyBorder="1" applyAlignment="1">
      <alignment horizontal="center" vertical="center"/>
    </xf>
    <xf numFmtId="0" fontId="75" fillId="0" borderId="25" xfId="0" applyFont="1" applyFill="1" applyBorder="1" applyAlignment="1">
      <alignment horizontal="center" vertical="center" textRotation="90" wrapText="1"/>
    </xf>
    <xf numFmtId="0" fontId="75" fillId="0" borderId="30" xfId="0" applyFont="1" applyFill="1" applyBorder="1" applyAlignment="1">
      <alignment horizontal="center" vertical="center" textRotation="90" wrapText="1"/>
    </xf>
    <xf numFmtId="174" fontId="83" fillId="0" borderId="25" xfId="0" applyNumberFormat="1" applyFont="1" applyBorder="1" applyAlignment="1">
      <alignment horizontal="center" vertical="center"/>
    </xf>
    <xf numFmtId="174" fontId="83" fillId="0" borderId="13" xfId="66" applyNumberFormat="1" applyFont="1" applyBorder="1" applyAlignment="1">
      <alignment horizontal="center" vertical="center"/>
      <protection/>
    </xf>
    <xf numFmtId="174" fontId="97" fillId="0" borderId="13" xfId="66" applyNumberFormat="1" applyFont="1" applyBorder="1" applyAlignment="1">
      <alignment horizontal="center" vertical="center"/>
      <protection/>
    </xf>
    <xf numFmtId="174" fontId="84" fillId="33" borderId="13" xfId="66" applyNumberFormat="1" applyFont="1" applyFill="1" applyBorder="1" applyAlignment="1">
      <alignment horizontal="center" vertical="center"/>
      <protection/>
    </xf>
    <xf numFmtId="0" fontId="75" fillId="0" borderId="35" xfId="84" applyFont="1" applyFill="1" applyBorder="1" applyAlignment="1">
      <alignment horizontal="center" vertical="center" textRotation="90" wrapText="1"/>
      <protection/>
    </xf>
    <xf numFmtId="0" fontId="75" fillId="0" borderId="36" xfId="84" applyFont="1" applyFill="1" applyBorder="1" applyAlignment="1">
      <alignment horizontal="center" vertical="center" textRotation="90" wrapText="1"/>
      <protection/>
    </xf>
    <xf numFmtId="0" fontId="76" fillId="0" borderId="37" xfId="84" applyFont="1" applyFill="1" applyBorder="1" applyAlignment="1">
      <alignment horizontal="center" vertical="center" wrapText="1"/>
      <protection/>
    </xf>
    <xf numFmtId="0" fontId="76" fillId="0" borderId="37" xfId="0" applyFont="1" applyFill="1" applyBorder="1" applyAlignment="1">
      <alignment horizontal="center" vertical="center" wrapText="1"/>
    </xf>
    <xf numFmtId="0" fontId="76" fillId="0" borderId="37" xfId="0" applyFont="1" applyFill="1" applyBorder="1" applyAlignment="1">
      <alignment horizontal="center" vertical="top" wrapText="1"/>
    </xf>
    <xf numFmtId="0" fontId="76" fillId="33" borderId="37" xfId="0" applyFont="1" applyFill="1" applyBorder="1" applyAlignment="1">
      <alignment horizontal="center" vertical="top" wrapText="1"/>
    </xf>
    <xf numFmtId="174" fontId="87" fillId="33" borderId="13" xfId="0" applyNumberFormat="1" applyFont="1" applyFill="1" applyBorder="1" applyAlignment="1">
      <alignment horizontal="center" vertical="center"/>
    </xf>
    <xf numFmtId="0" fontId="76" fillId="0" borderId="12" xfId="0" applyFont="1" applyFill="1" applyBorder="1" applyAlignment="1">
      <alignment horizontal="center" vertical="center" wrapText="1"/>
    </xf>
    <xf numFmtId="174" fontId="83" fillId="0" borderId="29" xfId="0" applyNumberFormat="1" applyFont="1" applyFill="1" applyBorder="1" applyAlignment="1">
      <alignment horizontal="center" vertical="center"/>
    </xf>
    <xf numFmtId="174" fontId="92" fillId="0" borderId="11" xfId="0" applyNumberFormat="1" applyFont="1" applyBorder="1" applyAlignment="1">
      <alignment horizontal="center" vertical="center"/>
    </xf>
    <xf numFmtId="0" fontId="75" fillId="0" borderId="12" xfId="84" applyFont="1" applyFill="1" applyBorder="1" applyAlignment="1">
      <alignment horizontal="center" vertical="center" wrapText="1"/>
      <protection/>
    </xf>
    <xf numFmtId="0" fontId="89" fillId="0" borderId="11" xfId="0" applyFont="1" applyFill="1" applyBorder="1" applyAlignment="1">
      <alignment vertical="center" textRotation="90" wrapText="1"/>
    </xf>
    <xf numFmtId="0" fontId="89" fillId="0" borderId="10" xfId="0" applyFont="1" applyFill="1" applyBorder="1" applyAlignment="1">
      <alignment horizontal="center" vertical="center" textRotation="90" wrapText="1"/>
    </xf>
    <xf numFmtId="174" fontId="86" fillId="33" borderId="11" xfId="66" applyNumberFormat="1" applyFont="1" applyFill="1" applyBorder="1" applyAlignment="1">
      <alignment horizontal="center" vertical="center"/>
      <protection/>
    </xf>
    <xf numFmtId="174" fontId="87" fillId="0" borderId="11" xfId="0" applyNumberFormat="1" applyFont="1" applyFill="1" applyBorder="1" applyAlignment="1">
      <alignment horizontal="center" vertical="center"/>
    </xf>
    <xf numFmtId="174" fontId="88" fillId="0" borderId="11" xfId="0" applyNumberFormat="1" applyFont="1" applyFill="1" applyBorder="1" applyAlignment="1">
      <alignment horizontal="center" vertical="center"/>
    </xf>
    <xf numFmtId="174" fontId="98" fillId="0" borderId="11" xfId="66" applyNumberFormat="1" applyFont="1" applyBorder="1" applyAlignment="1">
      <alignment horizontal="center" vertical="center"/>
      <protection/>
    </xf>
    <xf numFmtId="0" fontId="77" fillId="0" borderId="0" xfId="0" applyFont="1" applyFill="1" applyAlignment="1">
      <alignment vertical="center"/>
    </xf>
    <xf numFmtId="0" fontId="75" fillId="0" borderId="0" xfId="0" applyFont="1" applyFill="1" applyBorder="1" applyAlignment="1">
      <alignment/>
    </xf>
    <xf numFmtId="0" fontId="75"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58" fillId="0" borderId="0" xfId="66" applyBorder="1">
      <alignment/>
      <protection/>
    </xf>
    <xf numFmtId="0" fontId="92" fillId="0" borderId="0" xfId="66" applyFont="1" applyBorder="1">
      <alignment/>
      <protection/>
    </xf>
    <xf numFmtId="0" fontId="75" fillId="0" borderId="33" xfId="0" applyFont="1" applyFill="1" applyBorder="1" applyAlignment="1">
      <alignment horizontal="center" vertical="center"/>
    </xf>
    <xf numFmtId="0" fontId="89" fillId="0" borderId="11" xfId="0" applyFont="1" applyFill="1" applyBorder="1" applyAlignment="1">
      <alignment horizontal="center"/>
    </xf>
    <xf numFmtId="0" fontId="5" fillId="0" borderId="0" xfId="0" applyFont="1" applyFill="1" applyAlignment="1">
      <alignment horizontal="center"/>
    </xf>
    <xf numFmtId="0" fontId="13" fillId="0" borderId="0" xfId="0" applyFont="1" applyFill="1" applyAlignment="1">
      <alignment horizont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8" xfId="84" applyFont="1" applyFill="1" applyBorder="1" applyAlignment="1">
      <alignment horizontal="center" vertical="center" wrapText="1"/>
      <protection/>
    </xf>
    <xf numFmtId="0" fontId="5" fillId="0" borderId="24" xfId="84" applyFont="1" applyFill="1" applyBorder="1" applyAlignment="1">
      <alignment horizontal="center" vertical="center" wrapText="1"/>
      <protection/>
    </xf>
    <xf numFmtId="0" fontId="5" fillId="0" borderId="14" xfId="84" applyFont="1" applyFill="1" applyBorder="1" applyAlignment="1">
      <alignment horizontal="center" vertical="center" wrapText="1"/>
      <protection/>
    </xf>
    <xf numFmtId="0" fontId="5" fillId="0" borderId="15" xfId="84" applyFont="1" applyFill="1" applyBorder="1" applyAlignment="1">
      <alignment horizontal="center" vertical="center" wrapText="1"/>
      <protection/>
    </xf>
    <xf numFmtId="0" fontId="5" fillId="0" borderId="12"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13" fillId="0" borderId="34" xfId="0" applyFont="1" applyFill="1" applyBorder="1" applyAlignment="1">
      <alignment horizontal="left"/>
    </xf>
    <xf numFmtId="0" fontId="1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18" fillId="0" borderId="0" xfId="0" applyFont="1" applyFill="1" applyBorder="1" applyAlignment="1">
      <alignment horizontal="center" vertical="center"/>
    </xf>
    <xf numFmtId="0" fontId="5" fillId="0" borderId="0" xfId="0" applyFont="1" applyFill="1" applyBorder="1" applyAlignment="1" quotePrefix="1">
      <alignment horizontal="center" vertical="center"/>
    </xf>
    <xf numFmtId="3" fontId="23" fillId="0" borderId="23" xfId="41" applyNumberFormat="1" applyFont="1" applyFill="1" applyBorder="1" applyAlignment="1">
      <alignment horizontal="center" vertical="center" wrapText="1"/>
    </xf>
    <xf numFmtId="0" fontId="6" fillId="0" borderId="0" xfId="0" applyFont="1" applyFill="1" applyAlignment="1">
      <alignment horizontal="center"/>
    </xf>
    <xf numFmtId="0" fontId="8" fillId="0" borderId="12" xfId="84" applyFont="1" applyFill="1" applyBorder="1" applyAlignment="1">
      <alignment horizontal="center" vertical="center" wrapText="1"/>
      <protection/>
    </xf>
    <xf numFmtId="0" fontId="8" fillId="0" borderId="10" xfId="84"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8" xfId="84" applyFont="1" applyFill="1" applyBorder="1" applyAlignment="1">
      <alignment horizontal="center" vertical="center" wrapText="1"/>
      <protection/>
    </xf>
    <xf numFmtId="0" fontId="8" fillId="0" borderId="24" xfId="84" applyFont="1" applyFill="1" applyBorder="1" applyAlignment="1">
      <alignment horizontal="center" vertical="center" wrapText="1"/>
      <protection/>
    </xf>
    <xf numFmtId="0" fontId="8" fillId="0" borderId="14" xfId="84" applyFont="1" applyFill="1" applyBorder="1" applyAlignment="1">
      <alignment horizontal="center" vertical="center" wrapText="1"/>
      <protection/>
    </xf>
    <xf numFmtId="0" fontId="8" fillId="0" borderId="15" xfId="84" applyFont="1" applyFill="1" applyBorder="1" applyAlignment="1">
      <alignment horizontal="center" vertical="center" wrapText="1"/>
      <protection/>
    </xf>
    <xf numFmtId="0" fontId="8" fillId="0" borderId="11" xfId="84" applyFont="1" applyFill="1" applyBorder="1" applyAlignment="1">
      <alignment horizontal="center" vertical="center" wrapText="1"/>
      <protection/>
    </xf>
    <xf numFmtId="0" fontId="8"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center"/>
    </xf>
    <xf numFmtId="0" fontId="73" fillId="0" borderId="1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8" xfId="84" applyFont="1" applyFill="1" applyBorder="1" applyAlignment="1">
      <alignment horizontal="center" vertical="center" wrapText="1"/>
      <protection/>
    </xf>
    <xf numFmtId="0" fontId="73" fillId="0" borderId="24" xfId="84" applyFont="1" applyFill="1" applyBorder="1" applyAlignment="1">
      <alignment horizontal="center" vertical="center" wrapText="1"/>
      <protection/>
    </xf>
    <xf numFmtId="0" fontId="73" fillId="0" borderId="14" xfId="84" applyFont="1" applyFill="1" applyBorder="1" applyAlignment="1">
      <alignment horizontal="center" vertical="center" wrapText="1"/>
      <protection/>
    </xf>
    <xf numFmtId="0" fontId="73" fillId="0" borderId="15" xfId="84" applyFont="1" applyFill="1" applyBorder="1" applyAlignment="1">
      <alignment horizontal="center" vertical="center" wrapText="1"/>
      <protection/>
    </xf>
    <xf numFmtId="0" fontId="73" fillId="0" borderId="12" xfId="84" applyFont="1" applyFill="1" applyBorder="1" applyAlignment="1">
      <alignment horizontal="center" vertical="center" wrapText="1"/>
      <protection/>
    </xf>
    <xf numFmtId="0" fontId="73" fillId="0" borderId="10" xfId="84" applyFont="1" applyFill="1" applyBorder="1" applyAlignment="1">
      <alignment horizontal="center" vertical="center" wrapText="1"/>
      <protection/>
    </xf>
    <xf numFmtId="0" fontId="89" fillId="0" borderId="32" xfId="0" applyFont="1" applyFill="1" applyBorder="1" applyAlignment="1">
      <alignment horizontal="center" vertical="center" wrapText="1"/>
    </xf>
    <xf numFmtId="0" fontId="89" fillId="0" borderId="23" xfId="0" applyFont="1" applyFill="1" applyBorder="1" applyAlignment="1">
      <alignment horizontal="center" vertical="center" textRotation="90" wrapText="1"/>
    </xf>
    <xf numFmtId="0" fontId="89" fillId="0" borderId="0" xfId="0" applyFont="1" applyFill="1" applyBorder="1" applyAlignment="1">
      <alignment horizontal="center" vertical="center" textRotation="90" wrapText="1"/>
    </xf>
    <xf numFmtId="0" fontId="89" fillId="0" borderId="34" xfId="0" applyFont="1" applyFill="1" applyBorder="1" applyAlignment="1">
      <alignment horizontal="center" vertical="center" textRotation="90" wrapText="1"/>
    </xf>
    <xf numFmtId="0" fontId="89" fillId="0" borderId="12" xfId="0" applyFont="1" applyFill="1" applyBorder="1" applyAlignment="1">
      <alignment horizontal="center" vertical="center" textRotation="90" wrapText="1"/>
    </xf>
    <xf numFmtId="0" fontId="89" fillId="0" borderId="18" xfId="0" applyFont="1" applyFill="1" applyBorder="1" applyAlignment="1">
      <alignment horizontal="center" vertical="center" textRotation="90" wrapText="1"/>
    </xf>
    <xf numFmtId="0" fontId="89" fillId="0" borderId="24" xfId="0" applyFont="1" applyFill="1" applyBorder="1" applyAlignment="1">
      <alignment horizontal="center" vertical="center" textRotation="90" wrapText="1"/>
    </xf>
    <xf numFmtId="0" fontId="89" fillId="0" borderId="27" xfId="0" applyFont="1" applyFill="1" applyBorder="1" applyAlignment="1">
      <alignment horizontal="center" vertical="center" textRotation="90" wrapText="1"/>
    </xf>
    <xf numFmtId="0" fontId="89" fillId="0" borderId="15" xfId="0" applyFont="1" applyFill="1" applyBorder="1" applyAlignment="1">
      <alignment horizontal="center" vertical="center" textRotation="90" wrapText="1"/>
    </xf>
    <xf numFmtId="0" fontId="87" fillId="0" borderId="38" xfId="84" applyFont="1" applyFill="1" applyBorder="1" applyAlignment="1">
      <alignment horizontal="center" vertical="center" wrapText="1"/>
      <protection/>
    </xf>
    <xf numFmtId="0" fontId="87" fillId="0" borderId="14" xfId="84" applyFont="1" applyFill="1" applyBorder="1" applyAlignment="1">
      <alignment horizontal="center" vertical="center" wrapText="1"/>
      <protection/>
    </xf>
    <xf numFmtId="0" fontId="87" fillId="0" borderId="12"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9" fillId="0" borderId="10" xfId="0" applyFont="1" applyFill="1" applyBorder="1" applyAlignment="1">
      <alignment horizontal="center" vertical="center" textRotation="90" wrapText="1"/>
    </xf>
    <xf numFmtId="0" fontId="87" fillId="0" borderId="24" xfId="84" applyFont="1" applyFill="1" applyBorder="1" applyAlignment="1">
      <alignment horizontal="center" vertical="center" wrapText="1"/>
      <protection/>
    </xf>
    <xf numFmtId="0" fontId="87" fillId="0" borderId="15" xfId="84" applyFont="1" applyFill="1" applyBorder="1" applyAlignment="1">
      <alignment horizontal="center" vertical="center" wrapText="1"/>
      <protection/>
    </xf>
    <xf numFmtId="0" fontId="87" fillId="0" borderId="12" xfId="84" applyFont="1" applyFill="1" applyBorder="1" applyAlignment="1">
      <alignment horizontal="center" vertical="center" wrapText="1"/>
      <protection/>
    </xf>
    <xf numFmtId="0" fontId="87" fillId="0" borderId="10" xfId="84" applyFont="1" applyFill="1" applyBorder="1" applyAlignment="1">
      <alignment horizontal="center" vertical="center" wrapText="1"/>
      <protection/>
    </xf>
    <xf numFmtId="0" fontId="87" fillId="0" borderId="34" xfId="0" applyFont="1" applyFill="1" applyBorder="1" applyAlignment="1">
      <alignment horizontal="left" vertical="center"/>
    </xf>
    <xf numFmtId="0" fontId="89" fillId="0" borderId="33" xfId="0" applyFont="1" applyFill="1" applyBorder="1" applyAlignment="1">
      <alignment horizontal="center" vertical="center" textRotation="90" wrapText="1"/>
    </xf>
    <xf numFmtId="0" fontId="89" fillId="0" borderId="12" xfId="0" applyFont="1" applyFill="1" applyBorder="1" applyAlignment="1">
      <alignment horizontal="center" vertical="center" wrapText="1"/>
    </xf>
    <xf numFmtId="0" fontId="89" fillId="0" borderId="18"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75" fillId="0" borderId="12" xfId="84" applyFont="1" applyFill="1" applyBorder="1" applyAlignment="1">
      <alignment horizontal="center" vertical="center" wrapText="1"/>
      <protection/>
    </xf>
    <xf numFmtId="0" fontId="75" fillId="0" borderId="10" xfId="84" applyFont="1" applyFill="1" applyBorder="1" applyAlignment="1">
      <alignment horizontal="center" vertical="center" wrapText="1"/>
      <protection/>
    </xf>
    <xf numFmtId="0" fontId="75" fillId="0" borderId="38" xfId="84" applyFont="1" applyFill="1" applyBorder="1" applyAlignment="1">
      <alignment horizontal="center" vertical="center" wrapText="1"/>
      <protection/>
    </xf>
    <xf numFmtId="0" fontId="75" fillId="0" borderId="14" xfId="84" applyFont="1" applyFill="1" applyBorder="1" applyAlignment="1">
      <alignment horizontal="center" vertical="center" wrapText="1"/>
      <protection/>
    </xf>
    <xf numFmtId="0" fontId="75" fillId="0" borderId="12"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24" xfId="84" applyFont="1" applyFill="1" applyBorder="1" applyAlignment="1">
      <alignment horizontal="center" vertical="center" wrapText="1"/>
      <protection/>
    </xf>
    <xf numFmtId="0" fontId="75" fillId="0" borderId="15" xfId="84" applyFont="1" applyFill="1" applyBorder="1" applyAlignment="1">
      <alignment horizontal="center" vertical="center" wrapText="1"/>
      <protection/>
    </xf>
    <xf numFmtId="0" fontId="89" fillId="0" borderId="10" xfId="0" applyFont="1" applyFill="1" applyBorder="1" applyAlignment="1">
      <alignment horizontal="center" vertical="center" wrapText="1"/>
    </xf>
    <xf numFmtId="0" fontId="73" fillId="0" borderId="34" xfId="0" applyFont="1" applyFill="1" applyBorder="1" applyAlignment="1">
      <alignment horizontal="center"/>
    </xf>
    <xf numFmtId="174" fontId="82" fillId="33" borderId="39" xfId="0" applyNumberFormat="1" applyFont="1" applyFill="1" applyBorder="1" applyAlignment="1">
      <alignment horizontal="center" vertical="center"/>
    </xf>
    <xf numFmtId="0" fontId="89" fillId="0" borderId="40" xfId="0" applyFont="1" applyFill="1" applyBorder="1" applyAlignment="1">
      <alignment horizontal="center" vertical="center" textRotation="90" wrapText="1"/>
    </xf>
    <xf numFmtId="0" fontId="89" fillId="0" borderId="41" xfId="0" applyFont="1" applyFill="1" applyBorder="1" applyAlignment="1">
      <alignment horizontal="center" vertical="center" textRotation="90" wrapText="1"/>
    </xf>
    <xf numFmtId="0" fontId="89" fillId="0" borderId="41" xfId="0" applyFont="1" applyFill="1" applyBorder="1" applyAlignment="1">
      <alignment vertical="center" textRotation="90" wrapText="1"/>
    </xf>
    <xf numFmtId="0" fontId="80" fillId="0" borderId="16" xfId="62" applyFont="1" applyBorder="1" applyAlignment="1">
      <alignment horizontal="center" vertical="center" textRotation="90"/>
      <protection/>
    </xf>
    <xf numFmtId="0" fontId="74" fillId="0" borderId="39" xfId="0" applyFont="1" applyFill="1" applyBorder="1" applyAlignment="1">
      <alignment horizontal="center" vertical="center" wrapText="1"/>
    </xf>
    <xf numFmtId="174" fontId="86" fillId="33" borderId="17" xfId="66" applyNumberFormat="1" applyFont="1" applyFill="1" applyBorder="1" applyAlignment="1" quotePrefix="1">
      <alignment horizontal="center" vertical="center"/>
      <protection/>
    </xf>
    <xf numFmtId="174" fontId="82" fillId="0" borderId="39" xfId="0" applyNumberFormat="1" applyFont="1" applyFill="1" applyBorder="1" applyAlignment="1">
      <alignment horizontal="center" vertical="center"/>
    </xf>
    <xf numFmtId="174" fontId="77" fillId="0" borderId="39" xfId="0" applyNumberFormat="1" applyFont="1" applyFill="1" applyBorder="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2" xfId="67"/>
    <cellStyle name="Normal 20" xfId="68"/>
    <cellStyle name="Normal 21" xfId="69"/>
    <cellStyle name="Normal 22" xfId="70"/>
    <cellStyle name="Normal 23" xfId="71"/>
    <cellStyle name="Normal 25" xfId="72"/>
    <cellStyle name="Normal 26" xfId="73"/>
    <cellStyle name="Normal 3" xfId="74"/>
    <cellStyle name="Normal 4" xfId="75"/>
    <cellStyle name="Normal 46" xfId="76"/>
    <cellStyle name="Normal 49" xfId="77"/>
    <cellStyle name="Normal 5" xfId="78"/>
    <cellStyle name="Normal 50" xfId="79"/>
    <cellStyle name="Normal 6" xfId="80"/>
    <cellStyle name="Normal 7" xfId="81"/>
    <cellStyle name="Normal 8" xfId="82"/>
    <cellStyle name="Normal 9" xfId="83"/>
    <cellStyle name="Normal_Sheet1" xfId="84"/>
    <cellStyle name="Note" xfId="85"/>
    <cellStyle name="Output" xfId="86"/>
    <cellStyle name="Percent"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2">
      <selection activeCell="L16" sqref="L16"/>
    </sheetView>
  </sheetViews>
  <sheetFormatPr defaultColWidth="9.140625" defaultRowHeight="12.75"/>
  <cols>
    <col min="1" max="1" width="4.421875" style="2" customWidth="1"/>
    <col min="2" max="2" width="15.00390625" style="2" customWidth="1"/>
    <col min="3" max="3" width="13.7109375" style="2" customWidth="1"/>
    <col min="4" max="4" width="16.421875" style="71" customWidth="1"/>
    <col min="5" max="5" width="11.00390625" style="2" customWidth="1"/>
    <col min="6" max="6" width="13.7109375" style="2" customWidth="1"/>
    <col min="7" max="7" width="12.140625" style="2" customWidth="1"/>
    <col min="8" max="8" width="10.28125" style="2" customWidth="1"/>
    <col min="9" max="16384" width="9.140625" style="2" customWidth="1"/>
  </cols>
  <sheetData>
    <row r="1" spans="1:7" s="244" customFormat="1" ht="13.5">
      <c r="A1" s="412" t="s">
        <v>48</v>
      </c>
      <c r="B1" s="412"/>
      <c r="C1" s="412"/>
      <c r="D1" s="413" t="s">
        <v>35</v>
      </c>
      <c r="E1" s="413"/>
      <c r="F1" s="413"/>
      <c r="G1" s="413"/>
    </row>
    <row r="2" spans="1:7" s="244" customFormat="1" ht="13.5">
      <c r="A2" s="414" t="s">
        <v>17</v>
      </c>
      <c r="B2" s="413"/>
      <c r="C2" s="413"/>
      <c r="D2" s="413" t="s">
        <v>348</v>
      </c>
      <c r="E2" s="413"/>
      <c r="F2" s="413"/>
      <c r="G2" s="413"/>
    </row>
    <row r="3" spans="1:7" ht="15">
      <c r="A3" s="401"/>
      <c r="B3" s="401"/>
      <c r="C3" s="401"/>
      <c r="D3" s="401"/>
      <c r="E3" s="401"/>
      <c r="F3" s="401"/>
      <c r="G3" s="401"/>
    </row>
    <row r="4" spans="1:7" ht="15">
      <c r="A4" s="25"/>
      <c r="B4" s="25"/>
      <c r="C4" s="25"/>
      <c r="D4" s="70"/>
      <c r="E4" s="25"/>
      <c r="F4" s="25"/>
      <c r="G4" s="25"/>
    </row>
    <row r="5" spans="1:7" ht="15" customHeight="1">
      <c r="A5" s="401" t="s">
        <v>335</v>
      </c>
      <c r="B5" s="401"/>
      <c r="C5" s="401"/>
      <c r="D5" s="401"/>
      <c r="E5" s="401"/>
      <c r="F5" s="401"/>
      <c r="G5" s="401"/>
    </row>
    <row r="6" spans="1:7" s="190" customFormat="1" ht="18">
      <c r="A6" s="402" t="s">
        <v>374</v>
      </c>
      <c r="B6" s="402"/>
      <c r="C6" s="402"/>
      <c r="D6" s="402"/>
      <c r="E6" s="402"/>
      <c r="F6" s="402"/>
      <c r="G6" s="402"/>
    </row>
    <row r="7" spans="1:7" s="190" customFormat="1" ht="18">
      <c r="A7" s="402" t="s">
        <v>375</v>
      </c>
      <c r="B7" s="402"/>
      <c r="C7" s="402"/>
      <c r="D7" s="402"/>
      <c r="E7" s="402"/>
      <c r="F7" s="402"/>
      <c r="G7" s="402"/>
    </row>
    <row r="8" spans="1:7" s="190" customFormat="1" ht="12" customHeight="1">
      <c r="A8" s="411"/>
      <c r="B8" s="411"/>
      <c r="C8" s="411"/>
      <c r="D8" s="411"/>
      <c r="E8" s="411"/>
      <c r="F8" s="411"/>
      <c r="G8" s="411"/>
    </row>
    <row r="9" spans="1:7" s="191" customFormat="1" ht="15.75" customHeight="1">
      <c r="A9" s="403" t="s">
        <v>0</v>
      </c>
      <c r="B9" s="405" t="s">
        <v>19</v>
      </c>
      <c r="C9" s="406"/>
      <c r="D9" s="409" t="s">
        <v>33</v>
      </c>
      <c r="E9" s="409" t="s">
        <v>80</v>
      </c>
      <c r="F9" s="409" t="s">
        <v>36</v>
      </c>
      <c r="G9" s="409" t="s">
        <v>25</v>
      </c>
    </row>
    <row r="10" spans="1:7" s="191" customFormat="1" ht="15.75" customHeight="1">
      <c r="A10" s="404"/>
      <c r="B10" s="407"/>
      <c r="C10" s="408"/>
      <c r="D10" s="410"/>
      <c r="E10" s="410"/>
      <c r="F10" s="410"/>
      <c r="G10" s="410"/>
    </row>
    <row r="11" spans="1:7" s="113" customFormat="1" ht="15.75" customHeight="1">
      <c r="A11" s="114">
        <v>1</v>
      </c>
      <c r="B11" s="97" t="s">
        <v>145</v>
      </c>
      <c r="C11" s="96" t="s">
        <v>106</v>
      </c>
      <c r="D11" s="95" t="s">
        <v>170</v>
      </c>
      <c r="E11" s="243">
        <v>30000</v>
      </c>
      <c r="F11" s="117"/>
      <c r="G11" s="117"/>
    </row>
    <row r="12" spans="1:7" s="113" customFormat="1" ht="15.75" customHeight="1">
      <c r="A12" s="114">
        <v>2</v>
      </c>
      <c r="B12" s="97" t="s">
        <v>152</v>
      </c>
      <c r="C12" s="96" t="s">
        <v>153</v>
      </c>
      <c r="D12" s="95" t="s">
        <v>174</v>
      </c>
      <c r="E12" s="243">
        <v>30000</v>
      </c>
      <c r="F12" s="117"/>
      <c r="G12" s="117"/>
    </row>
    <row r="13" spans="1:7" s="113" customFormat="1" ht="15.75" customHeight="1">
      <c r="A13" s="114">
        <v>3</v>
      </c>
      <c r="B13" s="97" t="s">
        <v>163</v>
      </c>
      <c r="C13" s="96" t="s">
        <v>164</v>
      </c>
      <c r="D13" s="95" t="s">
        <v>180</v>
      </c>
      <c r="E13" s="243">
        <v>30000</v>
      </c>
      <c r="F13" s="117"/>
      <c r="G13" s="117"/>
    </row>
    <row r="14" spans="1:7" s="14" customFormat="1" ht="24" customHeight="1">
      <c r="A14" s="15"/>
      <c r="B14" s="76" t="s">
        <v>37</v>
      </c>
      <c r="C14" s="77"/>
      <c r="D14" s="78"/>
      <c r="E14" s="79">
        <f>SUM(E11:E13)</f>
        <v>90000</v>
      </c>
      <c r="F14" s="16"/>
      <c r="G14" s="16"/>
    </row>
    <row r="15" spans="1:7" s="14" customFormat="1" ht="15.75" customHeight="1">
      <c r="A15" s="197"/>
      <c r="B15" s="198"/>
      <c r="C15" s="199"/>
      <c r="D15" s="196"/>
      <c r="E15" s="417" t="s">
        <v>376</v>
      </c>
      <c r="F15" s="417"/>
      <c r="G15" s="417"/>
    </row>
    <row r="16" spans="1:7" ht="23.25" customHeight="1">
      <c r="A16" s="415" t="s">
        <v>339</v>
      </c>
      <c r="B16" s="415"/>
      <c r="C16" s="415"/>
      <c r="D16" s="415"/>
      <c r="E16" s="416" t="s">
        <v>340</v>
      </c>
      <c r="F16" s="416"/>
      <c r="G16" s="416"/>
    </row>
    <row r="17" spans="1:5" ht="15.75" customHeight="1">
      <c r="A17" s="402" t="s">
        <v>336</v>
      </c>
      <c r="B17" s="402"/>
      <c r="C17" s="402"/>
      <c r="D17" s="402"/>
      <c r="E17" s="1"/>
    </row>
    <row r="21" spans="1:4" ht="15">
      <c r="A21" s="418" t="s">
        <v>338</v>
      </c>
      <c r="B21" s="418"/>
      <c r="C21" s="418"/>
      <c r="D21" s="418"/>
    </row>
  </sheetData>
  <sheetProtection/>
  <mergeCells count="21">
    <mergeCell ref="A16:D16"/>
    <mergeCell ref="E16:G16"/>
    <mergeCell ref="E15:G15"/>
    <mergeCell ref="A17:D17"/>
    <mergeCell ref="A21:D21"/>
    <mergeCell ref="G9:G10"/>
    <mergeCell ref="A1:C1"/>
    <mergeCell ref="D1:G1"/>
    <mergeCell ref="A2:C2"/>
    <mergeCell ref="D2:G2"/>
    <mergeCell ref="A3:C3"/>
    <mergeCell ref="D3:G3"/>
    <mergeCell ref="A5:G5"/>
    <mergeCell ref="A6:G6"/>
    <mergeCell ref="A7:G7"/>
    <mergeCell ref="A9:A10"/>
    <mergeCell ref="B9:C10"/>
    <mergeCell ref="D9:D10"/>
    <mergeCell ref="E9:E10"/>
    <mergeCell ref="F9:F10"/>
    <mergeCell ref="A8:G8"/>
  </mergeCells>
  <printOptions/>
  <pageMargins left="0.7" right="0.37" top="1.26" bottom="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P4" sqref="P4"/>
    </sheetView>
  </sheetViews>
  <sheetFormatPr defaultColWidth="9.140625" defaultRowHeight="12.75"/>
  <cols>
    <col min="1" max="1" width="4.421875" style="10" customWidth="1"/>
    <col min="2" max="2" width="21.28125" style="10" customWidth="1"/>
    <col min="3" max="3" width="11.7109375" style="10" customWidth="1"/>
    <col min="4" max="8" width="4.421875" style="10" customWidth="1"/>
    <col min="9" max="9" width="5.140625" style="10" customWidth="1"/>
    <col min="10" max="10" width="4.8515625" style="10" customWidth="1"/>
    <col min="11" max="11" width="12.57421875" style="10" customWidth="1"/>
    <col min="12" max="12" width="5.140625" style="10" customWidth="1"/>
    <col min="13" max="13" width="9.7109375" style="10" customWidth="1"/>
    <col min="14" max="16384" width="9.140625" style="10" customWidth="1"/>
  </cols>
  <sheetData>
    <row r="1" spans="1:13" ht="15">
      <c r="A1" s="428" t="s">
        <v>47</v>
      </c>
      <c r="B1" s="428"/>
      <c r="C1" s="428"/>
      <c r="D1" s="429" t="s">
        <v>16</v>
      </c>
      <c r="E1" s="429"/>
      <c r="F1" s="429"/>
      <c r="G1" s="429"/>
      <c r="H1" s="429"/>
      <c r="I1" s="429"/>
      <c r="J1" s="429"/>
      <c r="K1" s="429"/>
      <c r="L1" s="429"/>
      <c r="M1" s="429"/>
    </row>
    <row r="2" spans="1:13" ht="15">
      <c r="A2" s="430" t="s">
        <v>48</v>
      </c>
      <c r="B2" s="430"/>
      <c r="C2" s="430"/>
      <c r="D2" s="429" t="s">
        <v>51</v>
      </c>
      <c r="E2" s="429"/>
      <c r="F2" s="429"/>
      <c r="G2" s="429"/>
      <c r="H2" s="429"/>
      <c r="I2" s="429"/>
      <c r="J2" s="429"/>
      <c r="K2" s="429"/>
      <c r="L2" s="429"/>
      <c r="M2" s="429"/>
    </row>
    <row r="3" spans="1:13" ht="15">
      <c r="A3" s="430" t="s">
        <v>17</v>
      </c>
      <c r="B3" s="430"/>
      <c r="C3" s="430"/>
      <c r="D3" s="429"/>
      <c r="E3" s="429"/>
      <c r="F3" s="429"/>
      <c r="G3" s="429"/>
      <c r="H3" s="429"/>
      <c r="I3" s="429"/>
      <c r="J3" s="429"/>
      <c r="K3" s="429"/>
      <c r="L3" s="429"/>
      <c r="M3" s="429"/>
    </row>
    <row r="4" spans="1:13" ht="15">
      <c r="A4" s="27"/>
      <c r="B4" s="27"/>
      <c r="C4" s="27"/>
      <c r="D4" s="26"/>
      <c r="E4" s="26"/>
      <c r="F4" s="26"/>
      <c r="G4" s="26"/>
      <c r="H4" s="26"/>
      <c r="I4" s="26"/>
      <c r="J4" s="26"/>
      <c r="K4" s="26"/>
      <c r="L4" s="26"/>
      <c r="M4" s="26"/>
    </row>
    <row r="5" spans="1:13" ht="15">
      <c r="A5" s="13"/>
      <c r="B5" s="13" t="s">
        <v>49</v>
      </c>
      <c r="C5" s="13"/>
      <c r="D5" s="13"/>
      <c r="E5" s="13"/>
      <c r="F5" s="13"/>
      <c r="G5" s="13"/>
      <c r="H5" s="13"/>
      <c r="I5" s="13"/>
      <c r="J5" s="13"/>
      <c r="K5" s="13"/>
      <c r="L5" s="13"/>
      <c r="M5" s="13"/>
    </row>
    <row r="6" spans="1:13" ht="15">
      <c r="A6" s="13"/>
      <c r="B6" s="13" t="s">
        <v>50</v>
      </c>
      <c r="C6" s="13"/>
      <c r="D6" s="13"/>
      <c r="E6" s="13"/>
      <c r="F6" s="13"/>
      <c r="G6" s="13"/>
      <c r="H6" s="13"/>
      <c r="I6" s="13"/>
      <c r="J6" s="13"/>
      <c r="K6" s="13"/>
      <c r="L6" s="13"/>
      <c r="M6" s="13"/>
    </row>
    <row r="7" spans="1:13" ht="15">
      <c r="A7" s="13"/>
      <c r="B7" s="3" t="s">
        <v>18</v>
      </c>
      <c r="C7" s="13"/>
      <c r="D7" s="13"/>
      <c r="E7" s="13"/>
      <c r="F7" s="13"/>
      <c r="G7" s="13"/>
      <c r="H7" s="13"/>
      <c r="I7" s="13"/>
      <c r="J7" s="13"/>
      <c r="K7" s="13"/>
      <c r="L7" s="13"/>
      <c r="M7" s="13"/>
    </row>
    <row r="8" spans="1:13" ht="48" customHeight="1">
      <c r="A8" s="421" t="s">
        <v>0</v>
      </c>
      <c r="B8" s="423" t="s">
        <v>19</v>
      </c>
      <c r="C8" s="424"/>
      <c r="D8" s="427" t="s">
        <v>20</v>
      </c>
      <c r="E8" s="427"/>
      <c r="F8" s="427"/>
      <c r="G8" s="427"/>
      <c r="H8" s="427"/>
      <c r="I8" s="419" t="s">
        <v>21</v>
      </c>
      <c r="J8" s="419" t="s">
        <v>22</v>
      </c>
      <c r="K8" s="419" t="s">
        <v>23</v>
      </c>
      <c r="L8" s="419" t="s">
        <v>24</v>
      </c>
      <c r="M8" s="419" t="s">
        <v>25</v>
      </c>
    </row>
    <row r="9" spans="1:13" s="13" customFormat="1" ht="23.25" customHeight="1">
      <c r="A9" s="422"/>
      <c r="B9" s="425"/>
      <c r="C9" s="426"/>
      <c r="D9" s="5">
        <v>1</v>
      </c>
      <c r="E9" s="5">
        <v>2</v>
      </c>
      <c r="F9" s="5">
        <v>3</v>
      </c>
      <c r="G9" s="5">
        <v>4</v>
      </c>
      <c r="H9" s="5">
        <v>5</v>
      </c>
      <c r="I9" s="420"/>
      <c r="J9" s="420"/>
      <c r="K9" s="420"/>
      <c r="L9" s="420"/>
      <c r="M9" s="420"/>
    </row>
    <row r="10" spans="1:13" s="13" customFormat="1" ht="23.25" customHeight="1">
      <c r="A10" s="4">
        <v>1</v>
      </c>
      <c r="B10" s="45" t="s">
        <v>39</v>
      </c>
      <c r="C10" s="46" t="s">
        <v>40</v>
      </c>
      <c r="D10" s="5"/>
      <c r="E10" s="5"/>
      <c r="F10" s="5"/>
      <c r="G10" s="5"/>
      <c r="H10" s="5"/>
      <c r="I10" s="6"/>
      <c r="J10" s="6"/>
      <c r="K10" s="6"/>
      <c r="L10" s="6"/>
      <c r="M10" s="6"/>
    </row>
    <row r="11" spans="1:13" s="13" customFormat="1" ht="23.25" customHeight="1">
      <c r="A11" s="4">
        <v>2</v>
      </c>
      <c r="B11" s="45" t="s">
        <v>41</v>
      </c>
      <c r="C11" s="46" t="s">
        <v>42</v>
      </c>
      <c r="D11" s="5"/>
      <c r="E11" s="5"/>
      <c r="F11" s="5"/>
      <c r="G11" s="5"/>
      <c r="H11" s="5"/>
      <c r="I11" s="6"/>
      <c r="J11" s="6"/>
      <c r="K11" s="6"/>
      <c r="L11" s="6"/>
      <c r="M11" s="6"/>
    </row>
    <row r="12" spans="1:13" s="13" customFormat="1" ht="23.25" customHeight="1">
      <c r="A12" s="4">
        <v>3</v>
      </c>
      <c r="B12" s="45" t="s">
        <v>43</v>
      </c>
      <c r="C12" s="46" t="s">
        <v>44</v>
      </c>
      <c r="D12" s="5"/>
      <c r="E12" s="5"/>
      <c r="F12" s="5"/>
      <c r="G12" s="5"/>
      <c r="H12" s="5"/>
      <c r="I12" s="6"/>
      <c r="J12" s="6"/>
      <c r="K12" s="6"/>
      <c r="L12" s="6"/>
      <c r="M12" s="6"/>
    </row>
    <row r="13" spans="1:13" s="13" customFormat="1" ht="26.25" customHeight="1">
      <c r="A13" s="4">
        <v>4</v>
      </c>
      <c r="B13" s="45" t="s">
        <v>45</v>
      </c>
      <c r="C13" s="46" t="s">
        <v>46</v>
      </c>
      <c r="D13" s="5"/>
      <c r="E13" s="5"/>
      <c r="F13" s="5"/>
      <c r="G13" s="5"/>
      <c r="H13" s="5"/>
      <c r="I13" s="6"/>
      <c r="J13" s="6"/>
      <c r="K13" s="6"/>
      <c r="L13" s="6"/>
      <c r="M13" s="6"/>
    </row>
    <row r="14" spans="1:13" s="13" customFormat="1" ht="23.25" customHeight="1">
      <c r="A14" s="7"/>
      <c r="B14" s="8" t="s">
        <v>26</v>
      </c>
      <c r="C14" s="9"/>
      <c r="D14" s="10"/>
      <c r="E14" s="7" t="s">
        <v>27</v>
      </c>
      <c r="F14" s="7"/>
      <c r="G14" s="7"/>
      <c r="H14" s="7"/>
      <c r="I14" s="7"/>
      <c r="J14" s="7" t="s">
        <v>28</v>
      </c>
      <c r="K14" s="7"/>
      <c r="L14" s="11"/>
      <c r="M14" s="12"/>
    </row>
    <row r="15" spans="2:11" s="14" customFormat="1" ht="21" customHeight="1">
      <c r="B15" s="14" t="s">
        <v>29</v>
      </c>
      <c r="E15" s="14" t="s">
        <v>30</v>
      </c>
      <c r="K15" s="14" t="s">
        <v>31</v>
      </c>
    </row>
  </sheetData>
  <sheetProtection/>
  <mergeCells count="14">
    <mergeCell ref="A1:C1"/>
    <mergeCell ref="D1:M1"/>
    <mergeCell ref="A2:C2"/>
    <mergeCell ref="D2:M2"/>
    <mergeCell ref="A3:C3"/>
    <mergeCell ref="D3:M3"/>
    <mergeCell ref="L8:L9"/>
    <mergeCell ref="M8:M9"/>
    <mergeCell ref="A8:A9"/>
    <mergeCell ref="B8:C9"/>
    <mergeCell ref="D8:H8"/>
    <mergeCell ref="I8:I9"/>
    <mergeCell ref="J8:J9"/>
    <mergeCell ref="K8:K9"/>
  </mergeCells>
  <printOptions/>
  <pageMargins left="0.54" right="0.2362204724409449" top="1.24" bottom="0.31" header="0.3"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39"/>
  <sheetViews>
    <sheetView tabSelected="1" zoomScalePageLayoutView="0" workbookViewId="0" topLeftCell="A1">
      <pane xSplit="4" ySplit="5" topLeftCell="AL6" activePane="bottomRight" state="frozen"/>
      <selection pane="topLeft" activeCell="A1" sqref="A1"/>
      <selection pane="topRight" activeCell="E1" sqref="E1"/>
      <selection pane="bottomLeft" activeCell="A7" sqref="A7"/>
      <selection pane="bottomRight" activeCell="AT4" sqref="AT4"/>
    </sheetView>
  </sheetViews>
  <sheetFormatPr defaultColWidth="9.140625" defaultRowHeight="12.75"/>
  <cols>
    <col min="1" max="1" width="4.7109375" style="17" customWidth="1"/>
    <col min="2" max="2" width="21.7109375" style="17" customWidth="1"/>
    <col min="3" max="3" width="11.57421875" style="17" customWidth="1"/>
    <col min="4" max="4" width="12.00390625" style="40" customWidth="1"/>
    <col min="5" max="5" width="13.7109375" style="40" customWidth="1"/>
    <col min="6" max="6" width="19.7109375" style="40" customWidth="1"/>
    <col min="7" max="7" width="7.28125" style="40" customWidth="1"/>
    <col min="8" max="8" width="6.140625" style="40" customWidth="1"/>
    <col min="9" max="9" width="7.421875" style="40" customWidth="1"/>
    <col min="10" max="10" width="6.00390625" style="40" customWidth="1"/>
    <col min="11" max="11" width="6.8515625" style="40" customWidth="1"/>
    <col min="12" max="13" width="7.00390625" style="40" customWidth="1"/>
    <col min="14" max="14" width="7.7109375" style="40" customWidth="1"/>
    <col min="15" max="15" width="9.28125" style="40" customWidth="1"/>
    <col min="16" max="17" width="6.421875" style="40" customWidth="1"/>
    <col min="18" max="22" width="6.140625" style="40" customWidth="1"/>
    <col min="23" max="23" width="6.28125" style="40" customWidth="1"/>
    <col min="24" max="24" width="6.421875" style="40" customWidth="1"/>
    <col min="25" max="26" width="5.7109375" style="40" customWidth="1"/>
    <col min="27" max="27" width="6.7109375" style="40" customWidth="1"/>
    <col min="28" max="28" width="5.7109375" style="40" customWidth="1"/>
    <col min="29" max="29" width="4.8515625" style="40" customWidth="1"/>
    <col min="30" max="30" width="8.7109375" style="40" customWidth="1"/>
    <col min="31" max="31" width="5.7109375" style="40" customWidth="1"/>
    <col min="32" max="32" width="6.421875" style="40" customWidth="1"/>
    <col min="33" max="33" width="6.7109375" style="40" customWidth="1"/>
    <col min="34" max="34" width="5.7109375" style="40" customWidth="1"/>
    <col min="35" max="35" width="5.57421875" style="239" customWidth="1"/>
    <col min="36" max="37" width="5.7109375" style="40" customWidth="1"/>
    <col min="38" max="38" width="9.28125" style="40" customWidth="1"/>
    <col min="39" max="39" width="6.28125" style="40" customWidth="1"/>
    <col min="40" max="40" width="5.57421875" style="40" customWidth="1"/>
    <col min="41" max="41" width="5.7109375" style="40" customWidth="1"/>
    <col min="42" max="42" width="6.57421875" style="40" customWidth="1"/>
    <col min="43" max="49" width="5.7109375" style="40" customWidth="1"/>
    <col min="50" max="50" width="14.7109375" style="40" customWidth="1"/>
    <col min="51" max="51" width="8.8515625" style="17" customWidth="1"/>
    <col min="52" max="52" width="11.57421875" style="17" customWidth="1"/>
    <col min="53" max="53" width="8.8515625" style="17" customWidth="1"/>
    <col min="54" max="54" width="9.57421875" style="17" bestFit="1" customWidth="1"/>
    <col min="55" max="55" width="10.7109375" style="17" bestFit="1" customWidth="1"/>
    <col min="56" max="16384" width="8.8515625" style="17" customWidth="1"/>
  </cols>
  <sheetData>
    <row r="1" spans="1:50" ht="20.25" customHeight="1">
      <c r="A1" s="52" t="s">
        <v>286</v>
      </c>
      <c r="B1" s="43"/>
      <c r="C1" s="43"/>
      <c r="D1" s="43"/>
      <c r="E1" s="43"/>
      <c r="F1" s="43"/>
      <c r="G1" s="43"/>
      <c r="H1" s="62"/>
      <c r="I1" s="43"/>
      <c r="J1" s="43"/>
      <c r="K1" s="62"/>
      <c r="L1" s="67"/>
      <c r="M1" s="67"/>
      <c r="N1" s="67"/>
      <c r="O1" s="62"/>
      <c r="P1" s="67"/>
      <c r="Q1" s="67"/>
      <c r="R1" s="67"/>
      <c r="S1" s="67"/>
      <c r="T1" s="67"/>
      <c r="U1" s="67"/>
      <c r="V1" s="62"/>
      <c r="W1" s="67"/>
      <c r="X1" s="62"/>
      <c r="Y1" s="67"/>
      <c r="Z1" s="67"/>
      <c r="AA1" s="62"/>
      <c r="AB1" s="67"/>
      <c r="AC1" s="67"/>
      <c r="AD1" s="67"/>
      <c r="AE1" s="62"/>
      <c r="AF1" s="67"/>
      <c r="AG1" s="62"/>
      <c r="AH1" s="67"/>
      <c r="AI1" s="238"/>
      <c r="AJ1" s="62"/>
      <c r="AK1" s="67"/>
      <c r="AL1" s="67"/>
      <c r="AM1" s="67"/>
      <c r="AN1" s="62"/>
      <c r="AO1" s="62"/>
      <c r="AP1" s="62"/>
      <c r="AQ1" s="62"/>
      <c r="AR1" s="67"/>
      <c r="AS1" s="67"/>
      <c r="AT1" s="67"/>
      <c r="AU1" s="67"/>
      <c r="AV1" s="67"/>
      <c r="AW1" s="67"/>
      <c r="AX1" s="43"/>
    </row>
    <row r="2" spans="1:50" ht="18.75" customHeight="1">
      <c r="A2" s="431" t="s">
        <v>0</v>
      </c>
      <c r="B2" s="433" t="s">
        <v>6</v>
      </c>
      <c r="C2" s="434"/>
      <c r="D2" s="437" t="s">
        <v>32</v>
      </c>
      <c r="E2" s="437" t="s">
        <v>5</v>
      </c>
      <c r="F2" s="433" t="s">
        <v>3</v>
      </c>
      <c r="G2" s="268">
        <v>1</v>
      </c>
      <c r="H2" s="257">
        <v>2</v>
      </c>
      <c r="I2" s="322">
        <v>3</v>
      </c>
      <c r="J2" s="322">
        <v>4</v>
      </c>
      <c r="K2" s="322">
        <v>5</v>
      </c>
      <c r="L2" s="322">
        <v>6</v>
      </c>
      <c r="M2" s="257">
        <v>7</v>
      </c>
      <c r="N2" s="440" t="s">
        <v>320</v>
      </c>
      <c r="O2" s="268">
        <v>8</v>
      </c>
      <c r="P2" s="184">
        <v>9</v>
      </c>
      <c r="Q2" s="184">
        <v>10</v>
      </c>
      <c r="R2" s="184">
        <v>11</v>
      </c>
      <c r="S2" s="184">
        <v>12</v>
      </c>
      <c r="T2" s="184">
        <v>13</v>
      </c>
      <c r="U2" s="184">
        <v>14</v>
      </c>
      <c r="V2" s="257">
        <v>15</v>
      </c>
      <c r="W2" s="440" t="s">
        <v>334</v>
      </c>
      <c r="X2" s="268">
        <v>16</v>
      </c>
      <c r="Y2" s="268">
        <v>17</v>
      </c>
      <c r="Z2" s="268">
        <v>18</v>
      </c>
      <c r="AA2" s="268">
        <v>19</v>
      </c>
      <c r="AB2" s="268">
        <v>20</v>
      </c>
      <c r="AC2" s="268">
        <v>21</v>
      </c>
      <c r="AD2" s="440" t="s">
        <v>343</v>
      </c>
      <c r="AE2" s="323">
        <v>22</v>
      </c>
      <c r="AF2" s="323">
        <v>23</v>
      </c>
      <c r="AG2" s="323">
        <v>24</v>
      </c>
      <c r="AH2" s="323">
        <v>25</v>
      </c>
      <c r="AI2" s="323">
        <v>26</v>
      </c>
      <c r="AJ2" s="323">
        <v>27</v>
      </c>
      <c r="AK2" s="323">
        <v>28</v>
      </c>
      <c r="AL2" s="440" t="s">
        <v>345</v>
      </c>
      <c r="AM2" s="268">
        <v>29</v>
      </c>
      <c r="AN2" s="268">
        <v>30</v>
      </c>
      <c r="AO2" s="268">
        <v>31</v>
      </c>
      <c r="AP2" s="268">
        <v>32</v>
      </c>
      <c r="AQ2" s="268">
        <v>33</v>
      </c>
      <c r="AR2" s="268">
        <v>34</v>
      </c>
      <c r="AS2" s="268">
        <v>35</v>
      </c>
      <c r="AT2" s="268">
        <v>36</v>
      </c>
      <c r="AU2" s="268">
        <v>37</v>
      </c>
      <c r="AV2" s="268">
        <v>38</v>
      </c>
      <c r="AW2" s="474" t="s">
        <v>372</v>
      </c>
      <c r="AX2" s="439" t="s">
        <v>38</v>
      </c>
    </row>
    <row r="3" spans="1:50" s="31" customFormat="1" ht="157.5" customHeight="1">
      <c r="A3" s="432"/>
      <c r="B3" s="435"/>
      <c r="C3" s="436"/>
      <c r="D3" s="438"/>
      <c r="E3" s="438"/>
      <c r="F3" s="435"/>
      <c r="G3" s="269" t="s">
        <v>81</v>
      </c>
      <c r="H3" s="258" t="s">
        <v>84</v>
      </c>
      <c r="I3" s="49" t="s">
        <v>7</v>
      </c>
      <c r="J3" s="32" t="s">
        <v>82</v>
      </c>
      <c r="K3" s="32" t="s">
        <v>83</v>
      </c>
      <c r="L3" s="64" t="s">
        <v>79</v>
      </c>
      <c r="M3" s="263" t="s">
        <v>61</v>
      </c>
      <c r="N3" s="441"/>
      <c r="O3" s="269" t="s">
        <v>337</v>
      </c>
      <c r="P3" s="63" t="s">
        <v>13</v>
      </c>
      <c r="Q3" s="64" t="s">
        <v>85</v>
      </c>
      <c r="R3" s="64" t="s">
        <v>86</v>
      </c>
      <c r="S3" s="68" t="s">
        <v>69</v>
      </c>
      <c r="T3" s="195" t="s">
        <v>87</v>
      </c>
      <c r="U3" s="90" t="s">
        <v>88</v>
      </c>
      <c r="V3" s="282" t="s">
        <v>94</v>
      </c>
      <c r="W3" s="441"/>
      <c r="X3" s="269" t="s">
        <v>331</v>
      </c>
      <c r="Y3" s="201" t="s">
        <v>332</v>
      </c>
      <c r="Z3" s="68" t="s">
        <v>91</v>
      </c>
      <c r="AA3" s="32" t="s">
        <v>341</v>
      </c>
      <c r="AB3" s="68" t="s">
        <v>68</v>
      </c>
      <c r="AC3" s="290" t="s">
        <v>63</v>
      </c>
      <c r="AD3" s="441"/>
      <c r="AE3" s="297" t="s">
        <v>64</v>
      </c>
      <c r="AF3" s="64" t="s">
        <v>90</v>
      </c>
      <c r="AG3" s="236" t="s">
        <v>344</v>
      </c>
      <c r="AH3" s="68" t="s">
        <v>92</v>
      </c>
      <c r="AI3" s="237" t="s">
        <v>93</v>
      </c>
      <c r="AJ3" s="68" t="s">
        <v>65</v>
      </c>
      <c r="AK3" s="298" t="s">
        <v>346</v>
      </c>
      <c r="AL3" s="441"/>
      <c r="AM3" s="299" t="s">
        <v>89</v>
      </c>
      <c r="AN3" s="68" t="s">
        <v>95</v>
      </c>
      <c r="AO3" s="68" t="s">
        <v>66</v>
      </c>
      <c r="AP3" s="68" t="s">
        <v>67</v>
      </c>
      <c r="AQ3" s="68" t="s">
        <v>96</v>
      </c>
      <c r="AR3" s="91" t="s">
        <v>97</v>
      </c>
      <c r="AS3" s="68" t="s">
        <v>98</v>
      </c>
      <c r="AT3" s="68" t="s">
        <v>99</v>
      </c>
      <c r="AU3" s="68" t="s">
        <v>70</v>
      </c>
      <c r="AV3" s="298" t="s">
        <v>71</v>
      </c>
      <c r="AW3" s="475"/>
      <c r="AX3" s="439"/>
    </row>
    <row r="4" spans="1:50" s="31" customFormat="1" ht="23.25" customHeight="1">
      <c r="A4" s="50"/>
      <c r="B4" s="86"/>
      <c r="C4" s="87"/>
      <c r="D4" s="51"/>
      <c r="E4" s="51"/>
      <c r="F4" s="86"/>
      <c r="G4" s="270">
        <v>60</v>
      </c>
      <c r="H4" s="259">
        <v>75</v>
      </c>
      <c r="I4" s="251">
        <v>90</v>
      </c>
      <c r="J4" s="54">
        <v>75</v>
      </c>
      <c r="K4" s="54">
        <v>120</v>
      </c>
      <c r="L4" s="32">
        <v>45</v>
      </c>
      <c r="M4" s="263">
        <v>30</v>
      </c>
      <c r="N4" s="442"/>
      <c r="O4" s="269">
        <v>30</v>
      </c>
      <c r="P4" s="63">
        <v>30</v>
      </c>
      <c r="Q4" s="32">
        <v>30</v>
      </c>
      <c r="R4" s="32">
        <v>45</v>
      </c>
      <c r="S4" s="68">
        <v>60</v>
      </c>
      <c r="T4" s="68">
        <v>105</v>
      </c>
      <c r="U4" s="63">
        <v>105</v>
      </c>
      <c r="V4" s="282">
        <v>45</v>
      </c>
      <c r="W4" s="442"/>
      <c r="X4" s="269">
        <v>45</v>
      </c>
      <c r="Y4" s="68">
        <v>45</v>
      </c>
      <c r="Z4" s="68">
        <v>185</v>
      </c>
      <c r="AA4" s="32">
        <v>45</v>
      </c>
      <c r="AB4" s="68">
        <v>30</v>
      </c>
      <c r="AC4" s="282">
        <v>110</v>
      </c>
      <c r="AD4" s="442"/>
      <c r="AE4" s="299">
        <v>240</v>
      </c>
      <c r="AF4" s="32">
        <v>115</v>
      </c>
      <c r="AG4" s="91">
        <v>60</v>
      </c>
      <c r="AH4" s="91">
        <v>225</v>
      </c>
      <c r="AI4" s="32">
        <v>130</v>
      </c>
      <c r="AJ4" s="91">
        <v>45</v>
      </c>
      <c r="AK4" s="298">
        <v>90</v>
      </c>
      <c r="AL4" s="442"/>
      <c r="AM4" s="299">
        <v>30</v>
      </c>
      <c r="AN4" s="68">
        <v>260</v>
      </c>
      <c r="AO4" s="68">
        <v>45</v>
      </c>
      <c r="AP4" s="68">
        <v>45</v>
      </c>
      <c r="AQ4" s="68">
        <v>90</v>
      </c>
      <c r="AR4" s="68">
        <v>95</v>
      </c>
      <c r="AS4" s="68">
        <v>200</v>
      </c>
      <c r="AT4" s="68">
        <v>45</v>
      </c>
      <c r="AU4" s="68">
        <v>95</v>
      </c>
      <c r="AV4" s="298">
        <v>200</v>
      </c>
      <c r="AW4" s="476"/>
      <c r="AX4" s="439"/>
    </row>
    <row r="5" spans="1:50" s="31" customFormat="1" ht="21" customHeight="1">
      <c r="A5" s="50"/>
      <c r="B5" s="86"/>
      <c r="C5" s="87"/>
      <c r="D5" s="51"/>
      <c r="E5" s="51"/>
      <c r="F5" s="86"/>
      <c r="G5" s="270">
        <v>4</v>
      </c>
      <c r="H5" s="259">
        <v>5</v>
      </c>
      <c r="I5" s="252">
        <v>6</v>
      </c>
      <c r="J5" s="55">
        <v>5</v>
      </c>
      <c r="K5" s="55">
        <v>8</v>
      </c>
      <c r="L5" s="29">
        <v>3</v>
      </c>
      <c r="M5" s="264">
        <v>2</v>
      </c>
      <c r="N5" s="273">
        <f>SUM(I5:M5)</f>
        <v>24</v>
      </c>
      <c r="O5" s="277">
        <v>2</v>
      </c>
      <c r="P5" s="28">
        <v>2</v>
      </c>
      <c r="Q5" s="18">
        <v>2</v>
      </c>
      <c r="R5" s="18">
        <v>3</v>
      </c>
      <c r="S5" s="68">
        <v>4</v>
      </c>
      <c r="T5" s="65">
        <v>7</v>
      </c>
      <c r="U5" s="28">
        <v>7</v>
      </c>
      <c r="V5" s="283">
        <v>3</v>
      </c>
      <c r="W5" s="285">
        <f>SUM(O5:V5)</f>
        <v>30</v>
      </c>
      <c r="X5" s="277">
        <v>3</v>
      </c>
      <c r="Y5" s="68">
        <v>3</v>
      </c>
      <c r="Z5" s="65">
        <v>6</v>
      </c>
      <c r="AA5" s="29">
        <v>3</v>
      </c>
      <c r="AB5" s="68">
        <v>2</v>
      </c>
      <c r="AC5" s="291">
        <v>3</v>
      </c>
      <c r="AD5" s="294">
        <f>SUM(X5:AC5)</f>
        <v>20</v>
      </c>
      <c r="AE5" s="300">
        <v>5</v>
      </c>
      <c r="AF5" s="18">
        <v>4</v>
      </c>
      <c r="AG5" s="89">
        <v>4</v>
      </c>
      <c r="AH5" s="89">
        <v>7</v>
      </c>
      <c r="AI5" s="29">
        <v>4</v>
      </c>
      <c r="AJ5" s="89">
        <v>3</v>
      </c>
      <c r="AK5" s="301">
        <v>6</v>
      </c>
      <c r="AL5" s="305">
        <f>SUM(AE5:AK5)</f>
        <v>33</v>
      </c>
      <c r="AM5" s="308">
        <v>2</v>
      </c>
      <c r="AN5" s="309">
        <v>6</v>
      </c>
      <c r="AO5" s="65">
        <v>3</v>
      </c>
      <c r="AP5" s="65">
        <v>3</v>
      </c>
      <c r="AQ5" s="65">
        <v>6</v>
      </c>
      <c r="AR5" s="68">
        <v>3</v>
      </c>
      <c r="AS5" s="68">
        <v>4</v>
      </c>
      <c r="AT5" s="68">
        <v>3</v>
      </c>
      <c r="AU5" s="65">
        <v>3</v>
      </c>
      <c r="AV5" s="477">
        <v>4</v>
      </c>
      <c r="AW5" s="387">
        <f>SUM(AM5:AV5)</f>
        <v>37</v>
      </c>
      <c r="AX5" s="478"/>
    </row>
    <row r="6" spans="1:50" s="58" customFormat="1" ht="22.5" customHeight="1">
      <c r="A6" s="192">
        <v>1</v>
      </c>
      <c r="B6" s="134" t="s">
        <v>100</v>
      </c>
      <c r="C6" s="135" t="s">
        <v>1</v>
      </c>
      <c r="D6" s="193" t="s">
        <v>226</v>
      </c>
      <c r="E6" s="194" t="s">
        <v>119</v>
      </c>
      <c r="F6" s="320" t="s">
        <v>349</v>
      </c>
      <c r="G6" s="271">
        <v>0</v>
      </c>
      <c r="H6" s="260">
        <v>0</v>
      </c>
      <c r="I6" s="253">
        <v>0</v>
      </c>
      <c r="J6" s="143">
        <v>0</v>
      </c>
      <c r="K6" s="143">
        <v>0</v>
      </c>
      <c r="L6" s="143">
        <v>0</v>
      </c>
      <c r="M6" s="265">
        <v>0</v>
      </c>
      <c r="N6" s="274">
        <f>ROUND(SUMPRODUCT($I$5:$M$5,I6:M6)/24,1)</f>
        <v>0</v>
      </c>
      <c r="O6" s="278">
        <v>0</v>
      </c>
      <c r="P6" s="143">
        <v>0</v>
      </c>
      <c r="Q6" s="143">
        <v>0</v>
      </c>
      <c r="R6" s="143">
        <v>0</v>
      </c>
      <c r="S6" s="143">
        <v>0</v>
      </c>
      <c r="T6" s="143">
        <v>0</v>
      </c>
      <c r="U6" s="143">
        <v>0</v>
      </c>
      <c r="V6" s="260">
        <v>0</v>
      </c>
      <c r="W6" s="286">
        <f>ROUND(SUMPRODUCT($O$5:$V$5,O6:V6)/30,1)</f>
        <v>0</v>
      </c>
      <c r="X6" s="278">
        <v>0</v>
      </c>
      <c r="Y6" s="145">
        <v>0</v>
      </c>
      <c r="Z6" s="143">
        <v>0</v>
      </c>
      <c r="AA6" s="143">
        <v>0</v>
      </c>
      <c r="AB6" s="143">
        <v>0</v>
      </c>
      <c r="AC6" s="260">
        <v>0</v>
      </c>
      <c r="AD6" s="286">
        <f>ROUND(SUMPRODUCT($X$5:$AC$5,X6:AC6)/20,1)</f>
        <v>0</v>
      </c>
      <c r="AE6" s="271">
        <v>0</v>
      </c>
      <c r="AF6" s="143">
        <v>0</v>
      </c>
      <c r="AG6" s="204">
        <v>0</v>
      </c>
      <c r="AH6" s="140">
        <v>0</v>
      </c>
      <c r="AI6" s="143">
        <v>0</v>
      </c>
      <c r="AJ6" s="140">
        <v>0</v>
      </c>
      <c r="AK6" s="302">
        <v>0</v>
      </c>
      <c r="AL6" s="479">
        <f>ROUND(SUMPRODUCT($AE$5:$AK$5,AE6:AK6)/33,1)</f>
        <v>0</v>
      </c>
      <c r="AM6" s="310">
        <v>0</v>
      </c>
      <c r="AN6" s="145">
        <v>0</v>
      </c>
      <c r="AO6" s="143">
        <v>0</v>
      </c>
      <c r="AP6" s="139">
        <v>0</v>
      </c>
      <c r="AQ6" s="145">
        <v>0</v>
      </c>
      <c r="AR6" s="143">
        <v>0</v>
      </c>
      <c r="AS6" s="235">
        <v>0</v>
      </c>
      <c r="AT6" s="145">
        <v>0</v>
      </c>
      <c r="AU6" s="143">
        <v>0</v>
      </c>
      <c r="AV6" s="311">
        <v>0</v>
      </c>
      <c r="AW6" s="473">
        <f>ROUND(SUMPRODUCT($AM$5:$AV$5,AM6:AV6)/37,1)</f>
        <v>0</v>
      </c>
      <c r="AX6" s="318"/>
    </row>
    <row r="7" spans="1:54" s="20" customFormat="1" ht="22.5" customHeight="1">
      <c r="A7" s="23">
        <v>2</v>
      </c>
      <c r="B7" s="97" t="s">
        <v>101</v>
      </c>
      <c r="C7" s="96" t="s">
        <v>102</v>
      </c>
      <c r="D7" s="57" t="s">
        <v>226</v>
      </c>
      <c r="E7" s="95" t="s">
        <v>120</v>
      </c>
      <c r="F7" s="321" t="s">
        <v>350</v>
      </c>
      <c r="G7" s="272">
        <v>8.4</v>
      </c>
      <c r="H7" s="261">
        <v>5.9</v>
      </c>
      <c r="I7" s="254">
        <v>7.4</v>
      </c>
      <c r="J7" s="66">
        <v>6.7</v>
      </c>
      <c r="K7" s="66">
        <v>6.8</v>
      </c>
      <c r="L7" s="73">
        <v>5.8</v>
      </c>
      <c r="M7" s="266">
        <v>6.4</v>
      </c>
      <c r="N7" s="275">
        <f aca="true" t="shared" si="0" ref="N7:N22">ROUND(SUMPRODUCT($I$5:$M$5,I7:M7)/24,1)</f>
        <v>6.8</v>
      </c>
      <c r="O7" s="279">
        <v>6.9</v>
      </c>
      <c r="P7" s="66">
        <v>6.6</v>
      </c>
      <c r="Q7" s="66">
        <v>6.8</v>
      </c>
      <c r="R7" s="66">
        <v>5.7</v>
      </c>
      <c r="S7" s="66">
        <v>7.3</v>
      </c>
      <c r="T7" s="73">
        <v>6</v>
      </c>
      <c r="U7" s="66">
        <v>6.3</v>
      </c>
      <c r="V7" s="261">
        <v>6.9</v>
      </c>
      <c r="W7" s="287">
        <f>ROUND(SUMPRODUCT($O$5:$V$5,O7:V7)/30,1)</f>
        <v>6.5</v>
      </c>
      <c r="X7" s="279">
        <v>5.7</v>
      </c>
      <c r="Y7" s="81">
        <v>7</v>
      </c>
      <c r="Z7" s="66">
        <v>7.4</v>
      </c>
      <c r="AA7" s="66">
        <v>7.5</v>
      </c>
      <c r="AB7" s="66">
        <v>6.1</v>
      </c>
      <c r="AC7" s="292">
        <v>6</v>
      </c>
      <c r="AD7" s="295">
        <f aca="true" t="shared" si="1" ref="AD7:AD22">ROUND(SUMPRODUCT($X$5:$AC$5,X7:AC7)/20,1)</f>
        <v>6.8</v>
      </c>
      <c r="AE7" s="303">
        <v>6.2</v>
      </c>
      <c r="AF7" s="66">
        <v>8.4</v>
      </c>
      <c r="AG7" s="202">
        <v>6.1</v>
      </c>
      <c r="AH7" s="214">
        <v>5.6</v>
      </c>
      <c r="AI7" s="73">
        <v>5.4</v>
      </c>
      <c r="AJ7" s="214">
        <v>8.6</v>
      </c>
      <c r="AK7" s="304">
        <v>7.7</v>
      </c>
      <c r="AL7" s="307">
        <f>ROUND(SUMPRODUCT($AE$5:$AK$5,AE7:AK7)/33,1)</f>
        <v>6.7</v>
      </c>
      <c r="AM7" s="312">
        <v>6.7</v>
      </c>
      <c r="AN7" s="80">
        <v>6</v>
      </c>
      <c r="AO7" s="66">
        <v>6.5</v>
      </c>
      <c r="AP7" s="82">
        <v>6</v>
      </c>
      <c r="AQ7" s="80">
        <v>6.8</v>
      </c>
      <c r="AR7" s="66">
        <v>6.8</v>
      </c>
      <c r="AS7" s="19">
        <v>6.8</v>
      </c>
      <c r="AT7" s="80">
        <v>7.6</v>
      </c>
      <c r="AU7" s="66">
        <v>6.6</v>
      </c>
      <c r="AV7" s="313">
        <v>6.6</v>
      </c>
      <c r="AW7" s="481">
        <f aca="true" t="shared" si="2" ref="AW7:AW22">ROUND(SUMPRODUCT($AM$5:$AV$5,AM7:AV7)/37,1)</f>
        <v>6.6</v>
      </c>
      <c r="AX7" s="385">
        <v>6.7</v>
      </c>
      <c r="AZ7" s="92"/>
      <c r="BA7" s="93"/>
      <c r="BB7" s="94"/>
    </row>
    <row r="8" spans="1:54" s="20" customFormat="1" ht="22.5" customHeight="1">
      <c r="A8" s="23">
        <v>3</v>
      </c>
      <c r="B8" s="97" t="s">
        <v>103</v>
      </c>
      <c r="C8" s="96" t="s">
        <v>56</v>
      </c>
      <c r="D8" s="57" t="s">
        <v>226</v>
      </c>
      <c r="E8" s="95" t="s">
        <v>121</v>
      </c>
      <c r="F8" s="321" t="s">
        <v>351</v>
      </c>
      <c r="G8" s="272">
        <v>8.4</v>
      </c>
      <c r="H8" s="261">
        <v>7</v>
      </c>
      <c r="I8" s="254">
        <v>6.6</v>
      </c>
      <c r="J8" s="66">
        <v>6.8</v>
      </c>
      <c r="K8" s="66">
        <v>6.9</v>
      </c>
      <c r="L8" s="66">
        <v>6.4</v>
      </c>
      <c r="M8" s="267">
        <v>5.8</v>
      </c>
      <c r="N8" s="275">
        <f t="shared" si="0"/>
        <v>6.7</v>
      </c>
      <c r="O8" s="279">
        <v>5.4</v>
      </c>
      <c r="P8" s="66">
        <v>7.2</v>
      </c>
      <c r="Q8" s="66">
        <v>7.5</v>
      </c>
      <c r="R8" s="66">
        <v>5.6</v>
      </c>
      <c r="S8" s="73">
        <v>5.9</v>
      </c>
      <c r="T8" s="73">
        <v>7.5</v>
      </c>
      <c r="U8" s="66">
        <v>6.6</v>
      </c>
      <c r="V8" s="261">
        <v>6</v>
      </c>
      <c r="W8" s="287">
        <f aca="true" t="shared" si="3" ref="W8:W22">ROUND(SUMPRODUCT($O$5:$V$5,O8:V8)/30,1)</f>
        <v>6.6</v>
      </c>
      <c r="X8" s="280">
        <v>6.5</v>
      </c>
      <c r="Y8" s="80">
        <v>7.1</v>
      </c>
      <c r="Z8" s="66">
        <v>5.5</v>
      </c>
      <c r="AA8" s="66">
        <v>6.1</v>
      </c>
      <c r="AB8" s="73">
        <v>6</v>
      </c>
      <c r="AC8" s="292">
        <v>5.8</v>
      </c>
      <c r="AD8" s="295">
        <f t="shared" si="1"/>
        <v>6.1</v>
      </c>
      <c r="AE8" s="303">
        <v>5</v>
      </c>
      <c r="AF8" s="66">
        <v>6.5</v>
      </c>
      <c r="AG8" s="202">
        <v>5.2</v>
      </c>
      <c r="AH8" s="214">
        <v>5.2</v>
      </c>
      <c r="AI8" s="73">
        <v>5.3</v>
      </c>
      <c r="AJ8" s="214">
        <v>6.3</v>
      </c>
      <c r="AK8" s="304">
        <v>6.5</v>
      </c>
      <c r="AL8" s="307">
        <f aca="true" t="shared" si="4" ref="AL8:AL22">ROUND(SUMPRODUCT($AE$5:$AK$5,AE8:AK8)/33,1)</f>
        <v>5.7</v>
      </c>
      <c r="AM8" s="312">
        <v>6.1</v>
      </c>
      <c r="AN8" s="81">
        <v>5</v>
      </c>
      <c r="AO8" s="66">
        <v>6.3</v>
      </c>
      <c r="AP8" s="241">
        <v>6.1</v>
      </c>
      <c r="AQ8" s="80">
        <v>6.1</v>
      </c>
      <c r="AR8" s="73">
        <v>5.2</v>
      </c>
      <c r="AS8" s="19">
        <v>5</v>
      </c>
      <c r="AT8" s="80">
        <v>5.8</v>
      </c>
      <c r="AU8" s="66">
        <v>5.8</v>
      </c>
      <c r="AV8" s="314">
        <v>5</v>
      </c>
      <c r="AW8" s="480">
        <f t="shared" si="2"/>
        <v>5.6</v>
      </c>
      <c r="AX8" s="385">
        <v>6.2</v>
      </c>
      <c r="AZ8" s="92"/>
      <c r="BA8" s="93"/>
      <c r="BB8" s="94"/>
    </row>
    <row r="9" spans="1:54" s="20" customFormat="1" ht="22.5" customHeight="1">
      <c r="A9" s="23">
        <v>4</v>
      </c>
      <c r="B9" s="97" t="s">
        <v>104</v>
      </c>
      <c r="C9" s="96" t="s">
        <v>57</v>
      </c>
      <c r="D9" s="57" t="s">
        <v>226</v>
      </c>
      <c r="E9" s="95" t="s">
        <v>122</v>
      </c>
      <c r="F9" s="321" t="s">
        <v>352</v>
      </c>
      <c r="G9" s="272">
        <v>8.4</v>
      </c>
      <c r="H9" s="261">
        <v>7.8</v>
      </c>
      <c r="I9" s="254">
        <v>8.1</v>
      </c>
      <c r="J9" s="66">
        <v>6.5</v>
      </c>
      <c r="K9" s="66">
        <v>7.1</v>
      </c>
      <c r="L9" s="66">
        <v>6.9</v>
      </c>
      <c r="M9" s="267">
        <v>6.4</v>
      </c>
      <c r="N9" s="275">
        <f t="shared" si="0"/>
        <v>7.1</v>
      </c>
      <c r="O9" s="280">
        <v>7.6</v>
      </c>
      <c r="P9" s="66">
        <v>7.3</v>
      </c>
      <c r="Q9" s="66">
        <v>8.4</v>
      </c>
      <c r="R9" s="66">
        <v>6.3</v>
      </c>
      <c r="S9" s="66">
        <v>7.1</v>
      </c>
      <c r="T9" s="66">
        <v>5.8</v>
      </c>
      <c r="U9" s="66">
        <v>6.4</v>
      </c>
      <c r="V9" s="261">
        <v>6.3</v>
      </c>
      <c r="W9" s="287">
        <f t="shared" si="3"/>
        <v>6.6</v>
      </c>
      <c r="X9" s="279">
        <v>6.4</v>
      </c>
      <c r="Y9" s="80">
        <v>7.6</v>
      </c>
      <c r="Z9" s="66">
        <v>7.4</v>
      </c>
      <c r="AA9" s="66">
        <v>7.1</v>
      </c>
      <c r="AB9" s="66">
        <v>7.6</v>
      </c>
      <c r="AC9" s="292">
        <v>6.6</v>
      </c>
      <c r="AD9" s="296">
        <f t="shared" si="1"/>
        <v>7.1</v>
      </c>
      <c r="AE9" s="303">
        <v>6.2</v>
      </c>
      <c r="AF9" s="66">
        <v>7.8</v>
      </c>
      <c r="AG9" s="202">
        <v>6.1</v>
      </c>
      <c r="AH9" s="214">
        <v>6</v>
      </c>
      <c r="AI9" s="66">
        <v>5.9</v>
      </c>
      <c r="AJ9" s="214">
        <v>7.5</v>
      </c>
      <c r="AK9" s="304">
        <v>8.6</v>
      </c>
      <c r="AL9" s="307">
        <f t="shared" si="4"/>
        <v>6.9</v>
      </c>
      <c r="AM9" s="312">
        <v>8</v>
      </c>
      <c r="AN9" s="80">
        <v>7</v>
      </c>
      <c r="AO9" s="66">
        <v>6.5</v>
      </c>
      <c r="AP9" s="61">
        <v>6.6</v>
      </c>
      <c r="AQ9" s="80">
        <v>8.5</v>
      </c>
      <c r="AR9" s="66">
        <v>6.6</v>
      </c>
      <c r="AS9" s="19">
        <v>7</v>
      </c>
      <c r="AT9" s="80">
        <v>7.3</v>
      </c>
      <c r="AU9" s="66">
        <v>6.6</v>
      </c>
      <c r="AV9" s="313">
        <v>7.4</v>
      </c>
      <c r="AW9" s="481">
        <f t="shared" si="2"/>
        <v>7.2</v>
      </c>
      <c r="AX9" s="385">
        <v>7</v>
      </c>
      <c r="AZ9" s="92"/>
      <c r="BA9" s="93"/>
      <c r="BB9" s="94"/>
    </row>
    <row r="10" spans="1:54" s="20" customFormat="1" ht="22.5" customHeight="1">
      <c r="A10" s="23">
        <v>5</v>
      </c>
      <c r="B10" s="97" t="s">
        <v>105</v>
      </c>
      <c r="C10" s="96" t="s">
        <v>106</v>
      </c>
      <c r="D10" s="57" t="s">
        <v>226</v>
      </c>
      <c r="E10" s="95" t="s">
        <v>123</v>
      </c>
      <c r="F10" s="321" t="s">
        <v>350</v>
      </c>
      <c r="G10" s="272">
        <v>8.4</v>
      </c>
      <c r="H10" s="261">
        <v>5.4</v>
      </c>
      <c r="I10" s="255">
        <v>5.4</v>
      </c>
      <c r="J10" s="73">
        <v>6.3</v>
      </c>
      <c r="K10" s="66">
        <v>6.6</v>
      </c>
      <c r="L10" s="66">
        <v>5.6</v>
      </c>
      <c r="M10" s="266">
        <v>7</v>
      </c>
      <c r="N10" s="275">
        <f t="shared" si="0"/>
        <v>6.1</v>
      </c>
      <c r="O10" s="280">
        <v>6.5</v>
      </c>
      <c r="P10" s="66">
        <v>6.5</v>
      </c>
      <c r="Q10" s="66">
        <v>8.4</v>
      </c>
      <c r="R10" s="66">
        <v>5.6</v>
      </c>
      <c r="S10" s="66">
        <v>5.7</v>
      </c>
      <c r="T10" s="66">
        <v>5.8</v>
      </c>
      <c r="U10" s="66">
        <v>7.3</v>
      </c>
      <c r="V10" s="261">
        <v>5.5</v>
      </c>
      <c r="W10" s="287">
        <f t="shared" si="3"/>
        <v>6.4</v>
      </c>
      <c r="X10" s="280">
        <v>5.9</v>
      </c>
      <c r="Y10" s="80">
        <v>7</v>
      </c>
      <c r="Z10" s="66">
        <v>7</v>
      </c>
      <c r="AA10" s="66">
        <v>5.4</v>
      </c>
      <c r="AB10" s="66">
        <v>6.7</v>
      </c>
      <c r="AC10" s="293">
        <v>5.2</v>
      </c>
      <c r="AD10" s="295">
        <f t="shared" si="1"/>
        <v>6.3</v>
      </c>
      <c r="AE10" s="303">
        <v>5</v>
      </c>
      <c r="AF10" s="66">
        <v>6</v>
      </c>
      <c r="AG10" s="212">
        <v>5.4</v>
      </c>
      <c r="AH10" s="214">
        <v>5.3</v>
      </c>
      <c r="AI10" s="73">
        <v>5.4</v>
      </c>
      <c r="AJ10" s="214">
        <v>6.4</v>
      </c>
      <c r="AK10" s="304">
        <v>7.4</v>
      </c>
      <c r="AL10" s="307">
        <f t="shared" si="4"/>
        <v>5.8</v>
      </c>
      <c r="AM10" s="312">
        <v>6.6</v>
      </c>
      <c r="AN10" s="80">
        <v>5.6</v>
      </c>
      <c r="AO10" s="66">
        <v>6.1</v>
      </c>
      <c r="AP10" s="61">
        <v>7.2</v>
      </c>
      <c r="AQ10" s="80">
        <v>6.2</v>
      </c>
      <c r="AR10" s="73">
        <v>5.5</v>
      </c>
      <c r="AS10" s="19">
        <v>5.2</v>
      </c>
      <c r="AT10" s="80">
        <v>5.8</v>
      </c>
      <c r="AU10" s="66">
        <v>6.3</v>
      </c>
      <c r="AV10" s="313">
        <v>5</v>
      </c>
      <c r="AW10" s="480">
        <f t="shared" si="2"/>
        <v>5.9</v>
      </c>
      <c r="AX10" s="385">
        <v>6.1</v>
      </c>
      <c r="AZ10" s="92"/>
      <c r="BA10" s="93"/>
      <c r="BB10" s="94"/>
    </row>
    <row r="11" spans="1:54" s="20" customFormat="1" ht="22.5" customHeight="1">
      <c r="A11" s="23">
        <v>6</v>
      </c>
      <c r="B11" s="97" t="s">
        <v>107</v>
      </c>
      <c r="C11" s="96" t="s">
        <v>2</v>
      </c>
      <c r="D11" s="57" t="s">
        <v>226</v>
      </c>
      <c r="E11" s="95" t="s">
        <v>124</v>
      </c>
      <c r="F11" s="321" t="s">
        <v>353</v>
      </c>
      <c r="G11" s="272">
        <v>8.5</v>
      </c>
      <c r="H11" s="261">
        <v>7.5</v>
      </c>
      <c r="I11" s="254">
        <v>8.1</v>
      </c>
      <c r="J11" s="66">
        <v>7</v>
      </c>
      <c r="K11" s="66">
        <v>6.5</v>
      </c>
      <c r="L11" s="66">
        <v>7</v>
      </c>
      <c r="M11" s="266">
        <v>7</v>
      </c>
      <c r="N11" s="275">
        <f t="shared" si="0"/>
        <v>7.1</v>
      </c>
      <c r="O11" s="279">
        <v>7</v>
      </c>
      <c r="P11" s="66">
        <v>7.3</v>
      </c>
      <c r="Q11" s="66">
        <v>7.8</v>
      </c>
      <c r="R11" s="66">
        <v>5.6</v>
      </c>
      <c r="S11" s="66">
        <v>7.1</v>
      </c>
      <c r="T11" s="72">
        <v>6.1</v>
      </c>
      <c r="U11" s="66">
        <v>6.5</v>
      </c>
      <c r="V11" s="261">
        <v>7.1</v>
      </c>
      <c r="W11" s="288">
        <f t="shared" si="3"/>
        <v>6.6</v>
      </c>
      <c r="X11" s="279">
        <v>6.5</v>
      </c>
      <c r="Y11" s="80">
        <v>7.7</v>
      </c>
      <c r="Z11" s="66">
        <v>7.3</v>
      </c>
      <c r="AA11" s="66">
        <v>7.9</v>
      </c>
      <c r="AB11" s="66">
        <v>8.1</v>
      </c>
      <c r="AC11" s="292">
        <v>6.8</v>
      </c>
      <c r="AD11" s="296">
        <f t="shared" si="1"/>
        <v>7.3</v>
      </c>
      <c r="AE11" s="303">
        <v>6.2</v>
      </c>
      <c r="AF11" s="66">
        <v>8.8</v>
      </c>
      <c r="AG11" s="202">
        <v>6.6</v>
      </c>
      <c r="AH11" s="214">
        <v>5.7</v>
      </c>
      <c r="AI11" s="187">
        <v>5.6</v>
      </c>
      <c r="AJ11" s="214">
        <v>8</v>
      </c>
      <c r="AK11" s="304">
        <v>8.6</v>
      </c>
      <c r="AL11" s="307">
        <f t="shared" si="4"/>
        <v>7</v>
      </c>
      <c r="AM11" s="312">
        <v>8</v>
      </c>
      <c r="AN11" s="80">
        <v>7</v>
      </c>
      <c r="AO11" s="66">
        <v>7.2</v>
      </c>
      <c r="AP11" s="61">
        <v>7.2</v>
      </c>
      <c r="AQ11" s="80">
        <v>7.9</v>
      </c>
      <c r="AR11" s="66">
        <v>7</v>
      </c>
      <c r="AS11" s="19">
        <v>6.5</v>
      </c>
      <c r="AT11" s="80">
        <v>7.2</v>
      </c>
      <c r="AU11" s="66">
        <v>6.8</v>
      </c>
      <c r="AV11" s="313">
        <v>7.2</v>
      </c>
      <c r="AW11" s="481">
        <f t="shared" si="2"/>
        <v>7.2</v>
      </c>
      <c r="AX11" s="385">
        <v>7.1</v>
      </c>
      <c r="AZ11" s="92"/>
      <c r="BA11" s="93"/>
      <c r="BB11" s="94"/>
    </row>
    <row r="12" spans="1:54" s="20" customFormat="1" ht="22.5" customHeight="1">
      <c r="A12" s="23">
        <v>7</v>
      </c>
      <c r="B12" s="97" t="s">
        <v>108</v>
      </c>
      <c r="C12" s="96" t="s">
        <v>109</v>
      </c>
      <c r="D12" s="57" t="s">
        <v>226</v>
      </c>
      <c r="E12" s="95" t="s">
        <v>125</v>
      </c>
      <c r="F12" s="321" t="s">
        <v>351</v>
      </c>
      <c r="G12" s="272">
        <v>8.3</v>
      </c>
      <c r="H12" s="261">
        <v>6.7</v>
      </c>
      <c r="I12" s="255">
        <v>6.6</v>
      </c>
      <c r="J12" s="66">
        <v>6.1</v>
      </c>
      <c r="K12" s="66">
        <v>6.9</v>
      </c>
      <c r="L12" s="66">
        <v>6.6</v>
      </c>
      <c r="M12" s="266">
        <v>6.4</v>
      </c>
      <c r="N12" s="275">
        <f t="shared" si="0"/>
        <v>6.6</v>
      </c>
      <c r="O12" s="279">
        <v>5.6</v>
      </c>
      <c r="P12" s="66">
        <v>7.8</v>
      </c>
      <c r="Q12" s="66">
        <v>8.1</v>
      </c>
      <c r="R12" s="66">
        <v>5.6</v>
      </c>
      <c r="S12" s="66">
        <v>7.6</v>
      </c>
      <c r="T12" s="66">
        <v>5.9</v>
      </c>
      <c r="U12" s="66">
        <v>6.3</v>
      </c>
      <c r="V12" s="261">
        <v>7.7</v>
      </c>
      <c r="W12" s="288">
        <f t="shared" si="3"/>
        <v>6.6</v>
      </c>
      <c r="X12" s="279">
        <v>6.6</v>
      </c>
      <c r="Y12" s="80">
        <v>7</v>
      </c>
      <c r="Z12" s="66">
        <v>5.3</v>
      </c>
      <c r="AA12" s="66">
        <v>6.8</v>
      </c>
      <c r="AB12" s="66">
        <v>7.2</v>
      </c>
      <c r="AC12" s="293">
        <v>5.8</v>
      </c>
      <c r="AD12" s="295">
        <f t="shared" si="1"/>
        <v>6.2</v>
      </c>
      <c r="AE12" s="303">
        <v>5.6</v>
      </c>
      <c r="AF12" s="66">
        <v>8.4</v>
      </c>
      <c r="AG12" s="202">
        <v>5.7</v>
      </c>
      <c r="AH12" s="214">
        <v>6</v>
      </c>
      <c r="AI12" s="66">
        <v>5.5</v>
      </c>
      <c r="AJ12" s="214">
        <v>7.3</v>
      </c>
      <c r="AK12" s="304">
        <v>7.8</v>
      </c>
      <c r="AL12" s="307">
        <f t="shared" si="4"/>
        <v>6.6</v>
      </c>
      <c r="AM12" s="384">
        <v>7.3</v>
      </c>
      <c r="AN12" s="80">
        <v>6</v>
      </c>
      <c r="AO12" s="66">
        <v>7.2</v>
      </c>
      <c r="AP12" s="242">
        <v>7.2</v>
      </c>
      <c r="AQ12" s="80">
        <v>6.9</v>
      </c>
      <c r="AR12" s="66">
        <v>5.8</v>
      </c>
      <c r="AS12" s="59">
        <v>5.7</v>
      </c>
      <c r="AT12" s="80">
        <v>6.6</v>
      </c>
      <c r="AU12" s="66">
        <v>6.6</v>
      </c>
      <c r="AV12" s="315">
        <v>5.8</v>
      </c>
      <c r="AW12" s="481">
        <f t="shared" si="2"/>
        <v>6.4</v>
      </c>
      <c r="AX12" s="385">
        <v>6.6</v>
      </c>
      <c r="AZ12" s="92"/>
      <c r="BA12" s="93"/>
      <c r="BB12" s="94"/>
    </row>
    <row r="13" spans="1:54" s="20" customFormat="1" ht="22.5" customHeight="1">
      <c r="A13" s="23">
        <v>8</v>
      </c>
      <c r="B13" s="97" t="s">
        <v>55</v>
      </c>
      <c r="C13" s="96" t="s">
        <v>110</v>
      </c>
      <c r="D13" s="57" t="s">
        <v>226</v>
      </c>
      <c r="E13" s="95" t="s">
        <v>126</v>
      </c>
      <c r="F13" s="321" t="s">
        <v>354</v>
      </c>
      <c r="G13" s="272">
        <v>8.3</v>
      </c>
      <c r="H13" s="261">
        <v>6.7</v>
      </c>
      <c r="I13" s="255">
        <v>6</v>
      </c>
      <c r="J13" s="66">
        <v>6.6</v>
      </c>
      <c r="K13" s="66">
        <v>6.6</v>
      </c>
      <c r="L13" s="73">
        <v>5.5</v>
      </c>
      <c r="M13" s="266">
        <v>7</v>
      </c>
      <c r="N13" s="275">
        <f t="shared" si="0"/>
        <v>6.3</v>
      </c>
      <c r="O13" s="279">
        <v>6.4</v>
      </c>
      <c r="P13" s="73">
        <v>7.5</v>
      </c>
      <c r="Q13" s="66">
        <v>6.6</v>
      </c>
      <c r="R13" s="73">
        <v>6.8</v>
      </c>
      <c r="S13" s="66">
        <v>6.7</v>
      </c>
      <c r="T13" s="73">
        <v>5.8</v>
      </c>
      <c r="U13" s="66">
        <v>6</v>
      </c>
      <c r="V13" s="261">
        <v>6.4</v>
      </c>
      <c r="W13" s="287">
        <f t="shared" si="3"/>
        <v>6.3</v>
      </c>
      <c r="X13" s="279">
        <v>6.3</v>
      </c>
      <c r="Y13" s="80">
        <v>6.7</v>
      </c>
      <c r="Z13" s="66">
        <v>5.8</v>
      </c>
      <c r="AA13" s="66">
        <v>5.8</v>
      </c>
      <c r="AB13" s="66">
        <v>6.1</v>
      </c>
      <c r="AC13" s="292">
        <v>6.3</v>
      </c>
      <c r="AD13" s="295">
        <f t="shared" si="1"/>
        <v>6.1</v>
      </c>
      <c r="AE13" s="303">
        <v>5</v>
      </c>
      <c r="AF13" s="66">
        <v>7.2</v>
      </c>
      <c r="AG13" s="212">
        <v>6.1</v>
      </c>
      <c r="AH13" s="214">
        <v>5.3</v>
      </c>
      <c r="AI13" s="66">
        <v>5.1</v>
      </c>
      <c r="AJ13" s="214">
        <v>8.2</v>
      </c>
      <c r="AK13" s="304">
        <v>7.5</v>
      </c>
      <c r="AL13" s="307">
        <f t="shared" si="4"/>
        <v>6.2</v>
      </c>
      <c r="AM13" s="312">
        <v>6.6</v>
      </c>
      <c r="AN13" s="80">
        <v>5.4</v>
      </c>
      <c r="AO13" s="66">
        <v>7</v>
      </c>
      <c r="AP13" s="61">
        <v>7.3</v>
      </c>
      <c r="AQ13" s="80">
        <v>6.8</v>
      </c>
      <c r="AR13" s="66">
        <v>6.4</v>
      </c>
      <c r="AS13" s="19">
        <v>5.7</v>
      </c>
      <c r="AT13" s="80">
        <v>7.6</v>
      </c>
      <c r="AU13" s="66">
        <v>6</v>
      </c>
      <c r="AV13" s="313">
        <v>5.6</v>
      </c>
      <c r="AW13" s="481">
        <f t="shared" si="2"/>
        <v>6.3</v>
      </c>
      <c r="AX13" s="385">
        <v>6.4</v>
      </c>
      <c r="AZ13" s="92"/>
      <c r="BA13" s="93"/>
      <c r="BB13" s="94"/>
    </row>
    <row r="14" spans="1:54" s="20" customFormat="1" ht="22.5" customHeight="1">
      <c r="A14" s="23">
        <v>9</v>
      </c>
      <c r="B14" s="97" t="s">
        <v>53</v>
      </c>
      <c r="C14" s="96" t="s">
        <v>111</v>
      </c>
      <c r="D14" s="57" t="s">
        <v>226</v>
      </c>
      <c r="E14" s="95" t="s">
        <v>127</v>
      </c>
      <c r="F14" s="321" t="s">
        <v>351</v>
      </c>
      <c r="G14" s="272">
        <v>8.3</v>
      </c>
      <c r="H14" s="261">
        <v>7.8</v>
      </c>
      <c r="I14" s="256">
        <v>6.8</v>
      </c>
      <c r="J14" s="187">
        <v>6.7</v>
      </c>
      <c r="K14" s="187">
        <v>5.4</v>
      </c>
      <c r="L14" s="73">
        <v>5.9</v>
      </c>
      <c r="M14" s="266">
        <v>6.4</v>
      </c>
      <c r="N14" s="275">
        <f t="shared" si="0"/>
        <v>6.2</v>
      </c>
      <c r="O14" s="280">
        <v>6</v>
      </c>
      <c r="P14" s="66">
        <v>6.5</v>
      </c>
      <c r="Q14" s="66">
        <v>6.3</v>
      </c>
      <c r="R14" s="66">
        <v>5.6</v>
      </c>
      <c r="S14" s="66">
        <v>5.6</v>
      </c>
      <c r="T14" s="73">
        <v>6.1</v>
      </c>
      <c r="U14" s="73">
        <v>5.4</v>
      </c>
      <c r="V14" s="284">
        <v>6.2</v>
      </c>
      <c r="W14" s="287">
        <f t="shared" si="3"/>
        <v>5.9</v>
      </c>
      <c r="X14" s="280">
        <v>5.2</v>
      </c>
      <c r="Y14" s="80">
        <v>5.7</v>
      </c>
      <c r="Z14" s="66">
        <v>5.5</v>
      </c>
      <c r="AA14" s="66">
        <v>5.5</v>
      </c>
      <c r="AB14" s="66">
        <v>6.4</v>
      </c>
      <c r="AC14" s="293">
        <v>5.2</v>
      </c>
      <c r="AD14" s="295">
        <f t="shared" si="1"/>
        <v>5.5</v>
      </c>
      <c r="AE14" s="303">
        <v>5</v>
      </c>
      <c r="AF14" s="66">
        <v>6.4</v>
      </c>
      <c r="AG14" s="212">
        <v>5.5</v>
      </c>
      <c r="AH14" s="214">
        <v>5.2</v>
      </c>
      <c r="AI14" s="73">
        <v>5.3</v>
      </c>
      <c r="AJ14" s="214">
        <v>7.4</v>
      </c>
      <c r="AK14" s="304">
        <v>7.9</v>
      </c>
      <c r="AL14" s="307">
        <f t="shared" si="4"/>
        <v>6.1</v>
      </c>
      <c r="AM14" s="316">
        <v>6.6</v>
      </c>
      <c r="AN14" s="80">
        <v>6</v>
      </c>
      <c r="AO14" s="66">
        <v>5.8</v>
      </c>
      <c r="AP14" s="61">
        <v>5.9</v>
      </c>
      <c r="AQ14" s="80">
        <v>5.7</v>
      </c>
      <c r="AR14" s="66">
        <v>5.4</v>
      </c>
      <c r="AS14" s="19">
        <v>5.7</v>
      </c>
      <c r="AT14" s="80">
        <v>5.6</v>
      </c>
      <c r="AU14" s="66">
        <v>6.6</v>
      </c>
      <c r="AV14" s="313">
        <v>5.4</v>
      </c>
      <c r="AW14" s="480">
        <f t="shared" si="2"/>
        <v>5.8</v>
      </c>
      <c r="AX14" s="385">
        <v>6</v>
      </c>
      <c r="AZ14" s="92"/>
      <c r="BA14" s="93"/>
      <c r="BB14" s="94"/>
    </row>
    <row r="15" spans="1:54" s="20" customFormat="1" ht="22.5" customHeight="1">
      <c r="A15" s="23">
        <v>10</v>
      </c>
      <c r="B15" s="97" t="s">
        <v>112</v>
      </c>
      <c r="C15" s="96" t="s">
        <v>62</v>
      </c>
      <c r="D15" s="57" t="s">
        <v>226</v>
      </c>
      <c r="E15" s="95" t="s">
        <v>128</v>
      </c>
      <c r="F15" s="321" t="s">
        <v>355</v>
      </c>
      <c r="G15" s="272">
        <v>8.3</v>
      </c>
      <c r="H15" s="261">
        <v>6.7</v>
      </c>
      <c r="I15" s="255">
        <v>5.8</v>
      </c>
      <c r="J15" s="66">
        <v>5.8</v>
      </c>
      <c r="K15" s="66">
        <v>6.2</v>
      </c>
      <c r="L15" s="66">
        <v>5.5</v>
      </c>
      <c r="M15" s="266">
        <v>7</v>
      </c>
      <c r="N15" s="275">
        <f t="shared" si="0"/>
        <v>6</v>
      </c>
      <c r="O15" s="280">
        <v>6.7</v>
      </c>
      <c r="P15" s="66">
        <v>7.1</v>
      </c>
      <c r="Q15" s="66">
        <v>7.5</v>
      </c>
      <c r="R15" s="66">
        <v>6.2</v>
      </c>
      <c r="S15" s="66">
        <v>6.3</v>
      </c>
      <c r="T15" s="73">
        <v>5.8</v>
      </c>
      <c r="U15" s="66">
        <v>6.4</v>
      </c>
      <c r="V15" s="261">
        <v>6.4</v>
      </c>
      <c r="W15" s="287">
        <f t="shared" si="3"/>
        <v>6.4</v>
      </c>
      <c r="X15" s="279">
        <v>6.2</v>
      </c>
      <c r="Y15" s="80">
        <v>6.1</v>
      </c>
      <c r="Z15" s="66">
        <v>7.1</v>
      </c>
      <c r="AA15" s="66">
        <v>7.8</v>
      </c>
      <c r="AB15" s="66">
        <v>5.9</v>
      </c>
      <c r="AC15" s="292">
        <v>5.8</v>
      </c>
      <c r="AD15" s="295">
        <f t="shared" si="1"/>
        <v>6.6</v>
      </c>
      <c r="AE15" s="303">
        <v>5.6</v>
      </c>
      <c r="AF15" s="66">
        <v>6.5</v>
      </c>
      <c r="AG15" s="212">
        <v>6.1</v>
      </c>
      <c r="AH15" s="214">
        <v>5.7</v>
      </c>
      <c r="AI15" s="66">
        <v>5.7</v>
      </c>
      <c r="AJ15" s="214">
        <v>6.2</v>
      </c>
      <c r="AK15" s="304">
        <v>8.2</v>
      </c>
      <c r="AL15" s="307">
        <f t="shared" si="4"/>
        <v>6.3</v>
      </c>
      <c r="AM15" s="312">
        <v>6.3</v>
      </c>
      <c r="AN15" s="80">
        <v>6</v>
      </c>
      <c r="AO15" s="66">
        <v>6.2</v>
      </c>
      <c r="AP15" s="61">
        <v>6.4</v>
      </c>
      <c r="AQ15" s="80">
        <v>6.9</v>
      </c>
      <c r="AR15" s="66">
        <v>6.1</v>
      </c>
      <c r="AS15" s="19">
        <v>6</v>
      </c>
      <c r="AT15" s="80">
        <v>7</v>
      </c>
      <c r="AU15" s="66">
        <v>6.4</v>
      </c>
      <c r="AV15" s="313">
        <v>6.4</v>
      </c>
      <c r="AW15" s="481">
        <f t="shared" si="2"/>
        <v>6.4</v>
      </c>
      <c r="AX15" s="385">
        <v>6.4</v>
      </c>
      <c r="AZ15" s="92"/>
      <c r="BA15" s="93"/>
      <c r="BB15" s="94"/>
    </row>
    <row r="16" spans="1:54" s="20" customFormat="1" ht="22.5" customHeight="1">
      <c r="A16" s="23">
        <v>11</v>
      </c>
      <c r="B16" s="97" t="s">
        <v>52</v>
      </c>
      <c r="C16" s="96" t="s">
        <v>60</v>
      </c>
      <c r="D16" s="57" t="s">
        <v>226</v>
      </c>
      <c r="E16" s="95" t="s">
        <v>129</v>
      </c>
      <c r="F16" s="321" t="s">
        <v>354</v>
      </c>
      <c r="G16" s="272">
        <v>8.5</v>
      </c>
      <c r="H16" s="261">
        <v>6.4</v>
      </c>
      <c r="I16" s="255">
        <v>6.1</v>
      </c>
      <c r="J16" s="66">
        <v>7.2</v>
      </c>
      <c r="K16" s="66">
        <v>6.6</v>
      </c>
      <c r="L16" s="66">
        <v>6.8</v>
      </c>
      <c r="M16" s="267">
        <v>5.8</v>
      </c>
      <c r="N16" s="276">
        <f t="shared" si="0"/>
        <v>6.6</v>
      </c>
      <c r="O16" s="280">
        <v>6.7</v>
      </c>
      <c r="P16" s="66">
        <v>6.9</v>
      </c>
      <c r="Q16" s="66">
        <v>7.8</v>
      </c>
      <c r="R16" s="66">
        <v>5.6</v>
      </c>
      <c r="S16" s="66">
        <v>6.9</v>
      </c>
      <c r="T16" s="73">
        <v>6.5</v>
      </c>
      <c r="U16" s="66">
        <v>6.4</v>
      </c>
      <c r="V16" s="261">
        <v>7.4</v>
      </c>
      <c r="W16" s="287">
        <f t="shared" si="3"/>
        <v>6.7</v>
      </c>
      <c r="X16" s="280">
        <v>6.1</v>
      </c>
      <c r="Y16" s="80">
        <v>7.3</v>
      </c>
      <c r="Z16" s="66">
        <v>7.4</v>
      </c>
      <c r="AA16" s="66">
        <v>7</v>
      </c>
      <c r="AB16" s="66">
        <v>7.4</v>
      </c>
      <c r="AC16" s="292">
        <v>6.9</v>
      </c>
      <c r="AD16" s="295">
        <f t="shared" si="1"/>
        <v>7.1</v>
      </c>
      <c r="AE16" s="303">
        <v>6.2</v>
      </c>
      <c r="AF16" s="66">
        <v>8.2</v>
      </c>
      <c r="AG16" s="202">
        <v>7.4</v>
      </c>
      <c r="AH16" s="214">
        <v>6.2</v>
      </c>
      <c r="AI16" s="66">
        <v>5.4</v>
      </c>
      <c r="AJ16" s="214">
        <v>8.2</v>
      </c>
      <c r="AK16" s="304">
        <v>7.7</v>
      </c>
      <c r="AL16" s="307">
        <f t="shared" si="4"/>
        <v>6.9</v>
      </c>
      <c r="AM16" s="312">
        <v>7.3</v>
      </c>
      <c r="AN16" s="80">
        <v>7</v>
      </c>
      <c r="AO16" s="66">
        <v>6.9</v>
      </c>
      <c r="AP16" s="61">
        <v>6.9</v>
      </c>
      <c r="AQ16" s="80">
        <v>7.3</v>
      </c>
      <c r="AR16" s="66">
        <v>6.7</v>
      </c>
      <c r="AS16" s="19">
        <v>6.8</v>
      </c>
      <c r="AT16" s="80">
        <v>7.4</v>
      </c>
      <c r="AU16" s="66">
        <v>7.5</v>
      </c>
      <c r="AV16" s="313">
        <v>7.4</v>
      </c>
      <c r="AW16" s="481">
        <f t="shared" si="2"/>
        <v>7.1</v>
      </c>
      <c r="AX16" s="385">
        <v>6.9</v>
      </c>
      <c r="AZ16" s="92"/>
      <c r="BA16" s="93"/>
      <c r="BB16" s="94"/>
    </row>
    <row r="17" spans="1:54" s="20" customFormat="1" ht="22.5" customHeight="1">
      <c r="A17" s="23">
        <v>12</v>
      </c>
      <c r="B17" s="97" t="s">
        <v>53</v>
      </c>
      <c r="C17" s="96" t="s">
        <v>60</v>
      </c>
      <c r="D17" s="57" t="s">
        <v>226</v>
      </c>
      <c r="E17" s="95" t="s">
        <v>130</v>
      </c>
      <c r="F17" s="321" t="s">
        <v>356</v>
      </c>
      <c r="G17" s="272">
        <v>8.5</v>
      </c>
      <c r="H17" s="261">
        <v>6.3</v>
      </c>
      <c r="I17" s="254">
        <v>7.3</v>
      </c>
      <c r="J17" s="66">
        <v>5.7</v>
      </c>
      <c r="K17" s="66">
        <v>6</v>
      </c>
      <c r="L17" s="66">
        <v>5.4</v>
      </c>
      <c r="M17" s="266">
        <v>7</v>
      </c>
      <c r="N17" s="275">
        <f t="shared" si="0"/>
        <v>6.3</v>
      </c>
      <c r="O17" s="279">
        <v>5.6</v>
      </c>
      <c r="P17" s="66">
        <v>6.4</v>
      </c>
      <c r="Q17" s="66">
        <v>7.8</v>
      </c>
      <c r="R17" s="66">
        <v>5.4</v>
      </c>
      <c r="S17" s="66">
        <v>5</v>
      </c>
      <c r="T17" s="73">
        <v>5.4</v>
      </c>
      <c r="U17" s="66">
        <v>6.3</v>
      </c>
      <c r="V17" s="284">
        <v>5.7</v>
      </c>
      <c r="W17" s="287">
        <f t="shared" si="3"/>
        <v>5.8</v>
      </c>
      <c r="X17" s="279">
        <v>6</v>
      </c>
      <c r="Y17" s="81">
        <v>5.8</v>
      </c>
      <c r="Z17" s="66">
        <v>6.6</v>
      </c>
      <c r="AA17" s="66">
        <v>6.8</v>
      </c>
      <c r="AB17" s="73">
        <v>5.8</v>
      </c>
      <c r="AC17" s="293">
        <v>5.2</v>
      </c>
      <c r="AD17" s="295">
        <f t="shared" si="1"/>
        <v>6.1</v>
      </c>
      <c r="AE17" s="303">
        <v>5.6</v>
      </c>
      <c r="AF17" s="66">
        <v>7</v>
      </c>
      <c r="AG17" s="212">
        <v>5.8</v>
      </c>
      <c r="AH17" s="213">
        <v>5.3</v>
      </c>
      <c r="AI17" s="66">
        <v>5.2</v>
      </c>
      <c r="AJ17" s="213">
        <v>8</v>
      </c>
      <c r="AK17" s="304">
        <v>6.5</v>
      </c>
      <c r="AL17" s="307">
        <f t="shared" si="4"/>
        <v>6.1</v>
      </c>
      <c r="AM17" s="312">
        <v>6.6</v>
      </c>
      <c r="AN17" s="80">
        <v>5</v>
      </c>
      <c r="AO17" s="66">
        <v>6.2</v>
      </c>
      <c r="AP17" s="61">
        <v>6.2</v>
      </c>
      <c r="AQ17" s="80">
        <v>6.6</v>
      </c>
      <c r="AR17" s="66">
        <v>5.1</v>
      </c>
      <c r="AS17" s="19">
        <v>5.5</v>
      </c>
      <c r="AT17" s="80">
        <v>6.3</v>
      </c>
      <c r="AU17" s="66">
        <v>6</v>
      </c>
      <c r="AV17" s="313">
        <v>5</v>
      </c>
      <c r="AW17" s="481">
        <f t="shared" si="2"/>
        <v>5.8</v>
      </c>
      <c r="AX17" s="385">
        <v>6.1</v>
      </c>
      <c r="AZ17" s="92"/>
      <c r="BA17" s="93"/>
      <c r="BB17" s="94"/>
    </row>
    <row r="18" spans="1:54" s="20" customFormat="1" ht="22.5" customHeight="1">
      <c r="A18" s="23">
        <v>13</v>
      </c>
      <c r="B18" s="97" t="s">
        <v>113</v>
      </c>
      <c r="C18" s="96" t="s">
        <v>60</v>
      </c>
      <c r="D18" s="57" t="s">
        <v>226</v>
      </c>
      <c r="E18" s="95" t="s">
        <v>131</v>
      </c>
      <c r="F18" s="321" t="s">
        <v>350</v>
      </c>
      <c r="G18" s="272">
        <v>8.3</v>
      </c>
      <c r="H18" s="261">
        <v>7.8</v>
      </c>
      <c r="I18" s="255">
        <v>5.5</v>
      </c>
      <c r="J18" s="66">
        <v>7</v>
      </c>
      <c r="K18" s="66">
        <v>7.4</v>
      </c>
      <c r="L18" s="66">
        <v>6.4</v>
      </c>
      <c r="M18" s="267">
        <v>5.8</v>
      </c>
      <c r="N18" s="276">
        <f t="shared" si="0"/>
        <v>6.6</v>
      </c>
      <c r="O18" s="279">
        <v>6.2</v>
      </c>
      <c r="P18" s="66">
        <v>7.3</v>
      </c>
      <c r="Q18" s="66">
        <v>8.2</v>
      </c>
      <c r="R18" s="66">
        <v>5.6</v>
      </c>
      <c r="S18" s="66">
        <v>7.2</v>
      </c>
      <c r="T18" s="73">
        <v>8.2</v>
      </c>
      <c r="U18" s="66">
        <v>6.8</v>
      </c>
      <c r="V18" s="261">
        <v>6.9</v>
      </c>
      <c r="W18" s="287">
        <f t="shared" si="3"/>
        <v>7.2</v>
      </c>
      <c r="X18" s="279">
        <v>7.3</v>
      </c>
      <c r="Y18" s="80">
        <v>7</v>
      </c>
      <c r="Z18" s="66">
        <v>7</v>
      </c>
      <c r="AA18" s="66">
        <v>6.6</v>
      </c>
      <c r="AB18" s="66">
        <v>7</v>
      </c>
      <c r="AC18" s="292">
        <v>5.6</v>
      </c>
      <c r="AD18" s="296">
        <f t="shared" si="1"/>
        <v>6.8</v>
      </c>
      <c r="AE18" s="303">
        <v>5.6</v>
      </c>
      <c r="AF18" s="66">
        <v>7.5</v>
      </c>
      <c r="AG18" s="202">
        <v>6.4</v>
      </c>
      <c r="AH18" s="214">
        <v>5.3</v>
      </c>
      <c r="AI18" s="73">
        <v>5.3</v>
      </c>
      <c r="AJ18" s="214">
        <v>5.8</v>
      </c>
      <c r="AK18" s="304">
        <v>7.6</v>
      </c>
      <c r="AL18" s="307">
        <f t="shared" si="4"/>
        <v>6.2</v>
      </c>
      <c r="AM18" s="317">
        <v>7.8</v>
      </c>
      <c r="AN18" s="80">
        <v>6</v>
      </c>
      <c r="AO18" s="66">
        <v>7.1</v>
      </c>
      <c r="AP18" s="61">
        <v>7</v>
      </c>
      <c r="AQ18" s="80">
        <v>5.6</v>
      </c>
      <c r="AR18" s="66">
        <v>5.7</v>
      </c>
      <c r="AS18" s="19">
        <v>6</v>
      </c>
      <c r="AT18" s="80">
        <v>7.1</v>
      </c>
      <c r="AU18" s="66">
        <v>6.7</v>
      </c>
      <c r="AV18" s="313">
        <v>5.8</v>
      </c>
      <c r="AW18" s="480">
        <f t="shared" si="2"/>
        <v>6.3</v>
      </c>
      <c r="AX18" s="385">
        <v>6.7</v>
      </c>
      <c r="AZ18" s="92"/>
      <c r="BA18" s="93"/>
      <c r="BB18" s="94"/>
    </row>
    <row r="19" spans="1:54" s="20" customFormat="1" ht="22.5" customHeight="1">
      <c r="A19" s="23">
        <v>14</v>
      </c>
      <c r="B19" s="97" t="s">
        <v>114</v>
      </c>
      <c r="C19" s="96" t="s">
        <v>59</v>
      </c>
      <c r="D19" s="57" t="s">
        <v>226</v>
      </c>
      <c r="E19" s="95" t="s">
        <v>128</v>
      </c>
      <c r="F19" s="321" t="s">
        <v>354</v>
      </c>
      <c r="G19" s="272">
        <v>8.5</v>
      </c>
      <c r="H19" s="261">
        <v>7</v>
      </c>
      <c r="I19" s="255">
        <v>6.5</v>
      </c>
      <c r="J19" s="66">
        <v>5.7</v>
      </c>
      <c r="K19" s="66">
        <v>7.2</v>
      </c>
      <c r="L19" s="66">
        <v>6.4</v>
      </c>
      <c r="M19" s="266">
        <v>6.3</v>
      </c>
      <c r="N19" s="275">
        <f t="shared" si="0"/>
        <v>6.5</v>
      </c>
      <c r="O19" s="279">
        <v>6.2</v>
      </c>
      <c r="P19" s="66">
        <v>7.5</v>
      </c>
      <c r="Q19" s="66">
        <v>6.8</v>
      </c>
      <c r="R19" s="66">
        <v>5.6</v>
      </c>
      <c r="S19" s="66">
        <v>5.6</v>
      </c>
      <c r="T19" s="73">
        <v>6.6</v>
      </c>
      <c r="U19" s="66">
        <v>6.4</v>
      </c>
      <c r="V19" s="261">
        <v>6.7</v>
      </c>
      <c r="W19" s="287">
        <f t="shared" si="3"/>
        <v>6.4</v>
      </c>
      <c r="X19" s="280">
        <v>5.3</v>
      </c>
      <c r="Y19" s="81">
        <v>6.4</v>
      </c>
      <c r="Z19" s="73">
        <v>5.7</v>
      </c>
      <c r="AA19" s="66">
        <v>6</v>
      </c>
      <c r="AB19" s="66">
        <v>6.4</v>
      </c>
      <c r="AC19" s="292">
        <v>6</v>
      </c>
      <c r="AD19" s="295">
        <f t="shared" si="1"/>
        <v>5.9</v>
      </c>
      <c r="AE19" s="303">
        <v>5</v>
      </c>
      <c r="AF19" s="66">
        <v>8.7</v>
      </c>
      <c r="AG19" s="202">
        <v>5.5</v>
      </c>
      <c r="AH19" s="214">
        <v>5.3</v>
      </c>
      <c r="AI19" s="66">
        <v>5.4</v>
      </c>
      <c r="AJ19" s="214">
        <v>7.6</v>
      </c>
      <c r="AK19" s="304">
        <v>7.2</v>
      </c>
      <c r="AL19" s="307">
        <f t="shared" si="4"/>
        <v>6.3</v>
      </c>
      <c r="AM19" s="312">
        <v>7.5</v>
      </c>
      <c r="AN19" s="80">
        <v>6.6</v>
      </c>
      <c r="AO19" s="66">
        <v>5.8</v>
      </c>
      <c r="AP19" s="61">
        <v>6.2</v>
      </c>
      <c r="AQ19" s="80">
        <v>6.5</v>
      </c>
      <c r="AR19" s="66">
        <v>5.8</v>
      </c>
      <c r="AS19" s="19">
        <v>5.3</v>
      </c>
      <c r="AT19" s="80">
        <v>5.5</v>
      </c>
      <c r="AU19" s="66">
        <v>6.1</v>
      </c>
      <c r="AV19" s="313">
        <v>5.6</v>
      </c>
      <c r="AW19" s="481">
        <f t="shared" si="2"/>
        <v>6.1</v>
      </c>
      <c r="AX19" s="385">
        <v>6.3</v>
      </c>
      <c r="AZ19" s="92"/>
      <c r="BA19" s="93"/>
      <c r="BB19" s="94"/>
    </row>
    <row r="20" spans="1:54" s="20" customFormat="1" ht="22.5" customHeight="1">
      <c r="A20" s="23">
        <v>15</v>
      </c>
      <c r="B20" s="97" t="s">
        <v>58</v>
      </c>
      <c r="C20" s="96" t="s">
        <v>59</v>
      </c>
      <c r="D20" s="57" t="s">
        <v>226</v>
      </c>
      <c r="E20" s="95" t="s">
        <v>132</v>
      </c>
      <c r="F20" s="321" t="s">
        <v>351</v>
      </c>
      <c r="G20" s="272">
        <v>8.5</v>
      </c>
      <c r="H20" s="261">
        <v>5.4</v>
      </c>
      <c r="I20" s="255">
        <v>7.8</v>
      </c>
      <c r="J20" s="66">
        <v>6.6</v>
      </c>
      <c r="K20" s="66">
        <v>7.3</v>
      </c>
      <c r="L20" s="66">
        <v>6.4</v>
      </c>
      <c r="M20" s="266">
        <v>7</v>
      </c>
      <c r="N20" s="275">
        <f t="shared" si="0"/>
        <v>7.1</v>
      </c>
      <c r="O20" s="279">
        <v>5.6</v>
      </c>
      <c r="P20" s="66">
        <v>7</v>
      </c>
      <c r="Q20" s="66">
        <v>7.8</v>
      </c>
      <c r="R20" s="66">
        <v>5.6</v>
      </c>
      <c r="S20" s="66">
        <v>6.7</v>
      </c>
      <c r="T20" s="66">
        <v>5.6</v>
      </c>
      <c r="U20" s="66">
        <v>7.5</v>
      </c>
      <c r="V20" s="261">
        <v>7.9</v>
      </c>
      <c r="W20" s="288">
        <f t="shared" si="3"/>
        <v>6.7</v>
      </c>
      <c r="X20" s="279">
        <v>6.4</v>
      </c>
      <c r="Y20" s="80">
        <v>7</v>
      </c>
      <c r="Z20" s="66">
        <v>7</v>
      </c>
      <c r="AA20" s="66">
        <v>7.1</v>
      </c>
      <c r="AB20" s="66">
        <v>5.4</v>
      </c>
      <c r="AC20" s="292">
        <v>6</v>
      </c>
      <c r="AD20" s="296">
        <f t="shared" si="1"/>
        <v>6.6</v>
      </c>
      <c r="AE20" s="303">
        <v>5</v>
      </c>
      <c r="AF20" s="66">
        <v>7.5</v>
      </c>
      <c r="AG20" s="202">
        <v>5.6</v>
      </c>
      <c r="AH20" s="214">
        <v>6</v>
      </c>
      <c r="AI20" s="66">
        <v>5.2</v>
      </c>
      <c r="AJ20" s="214">
        <v>6</v>
      </c>
      <c r="AK20" s="304">
        <v>7.3</v>
      </c>
      <c r="AL20" s="307">
        <f t="shared" si="4"/>
        <v>6.1</v>
      </c>
      <c r="AM20" s="317">
        <v>7.2</v>
      </c>
      <c r="AN20" s="80">
        <v>6.6</v>
      </c>
      <c r="AO20" s="66">
        <v>7</v>
      </c>
      <c r="AP20" s="61">
        <v>7.4</v>
      </c>
      <c r="AQ20" s="80">
        <v>7.1</v>
      </c>
      <c r="AR20" s="66">
        <v>5.9</v>
      </c>
      <c r="AS20" s="19">
        <v>6.2</v>
      </c>
      <c r="AT20" s="80">
        <v>6.1</v>
      </c>
      <c r="AU20" s="66">
        <v>6.7</v>
      </c>
      <c r="AV20" s="313">
        <v>5.8</v>
      </c>
      <c r="AW20" s="480">
        <f t="shared" si="2"/>
        <v>6.6</v>
      </c>
      <c r="AX20" s="385">
        <v>6.7</v>
      </c>
      <c r="AZ20" s="92"/>
      <c r="BA20" s="93"/>
      <c r="BB20" s="94"/>
    </row>
    <row r="21" spans="1:54" s="20" customFormat="1" ht="22.5" customHeight="1">
      <c r="A21" s="23">
        <v>16</v>
      </c>
      <c r="B21" s="97" t="s">
        <v>115</v>
      </c>
      <c r="C21" s="96" t="s">
        <v>116</v>
      </c>
      <c r="D21" s="57" t="s">
        <v>226</v>
      </c>
      <c r="E21" s="95" t="s">
        <v>133</v>
      </c>
      <c r="F21" s="321" t="s">
        <v>354</v>
      </c>
      <c r="G21" s="272">
        <v>8.5</v>
      </c>
      <c r="H21" s="261">
        <v>7.8</v>
      </c>
      <c r="I21" s="255">
        <v>6</v>
      </c>
      <c r="J21" s="73">
        <v>5.7</v>
      </c>
      <c r="K21" s="66">
        <v>6.9</v>
      </c>
      <c r="L21" s="66">
        <v>6.4</v>
      </c>
      <c r="M21" s="267">
        <v>5.8</v>
      </c>
      <c r="N21" s="275">
        <f t="shared" si="0"/>
        <v>6.3</v>
      </c>
      <c r="O21" s="280">
        <v>7</v>
      </c>
      <c r="P21" s="66">
        <v>6.9</v>
      </c>
      <c r="Q21" s="66">
        <v>7.6</v>
      </c>
      <c r="R21" s="66">
        <v>5.6</v>
      </c>
      <c r="S21" s="66">
        <v>5.8</v>
      </c>
      <c r="T21" s="73">
        <v>6.8</v>
      </c>
      <c r="U21" s="157">
        <v>6.3</v>
      </c>
      <c r="V21" s="261">
        <v>6.6</v>
      </c>
      <c r="W21" s="287">
        <f t="shared" si="3"/>
        <v>6.5</v>
      </c>
      <c r="X21" s="279">
        <v>5.8</v>
      </c>
      <c r="Y21" s="81">
        <v>5.8</v>
      </c>
      <c r="Z21" s="66">
        <v>7</v>
      </c>
      <c r="AA21" s="66">
        <v>5.7</v>
      </c>
      <c r="AB21" s="66">
        <v>6.7</v>
      </c>
      <c r="AC21" s="292">
        <v>6.2</v>
      </c>
      <c r="AD21" s="295">
        <f t="shared" si="1"/>
        <v>6.3</v>
      </c>
      <c r="AE21" s="303">
        <v>5</v>
      </c>
      <c r="AF21" s="66">
        <v>7.5</v>
      </c>
      <c r="AG21" s="212">
        <v>5.8</v>
      </c>
      <c r="AH21" s="214">
        <v>5.4</v>
      </c>
      <c r="AI21" s="66">
        <v>5.3</v>
      </c>
      <c r="AJ21" s="214">
        <v>6</v>
      </c>
      <c r="AK21" s="304">
        <v>6.6</v>
      </c>
      <c r="AL21" s="307">
        <f t="shared" si="4"/>
        <v>5.9</v>
      </c>
      <c r="AM21" s="312">
        <v>5.8</v>
      </c>
      <c r="AN21" s="80">
        <v>5.4</v>
      </c>
      <c r="AO21" s="66">
        <v>6.4</v>
      </c>
      <c r="AP21" s="61">
        <v>6.1</v>
      </c>
      <c r="AQ21" s="80">
        <v>6.4</v>
      </c>
      <c r="AR21" s="73">
        <v>6.3</v>
      </c>
      <c r="AS21" s="19">
        <v>6</v>
      </c>
      <c r="AT21" s="80">
        <v>6.7</v>
      </c>
      <c r="AU21" s="66">
        <v>6.9</v>
      </c>
      <c r="AV21" s="313">
        <v>5.2</v>
      </c>
      <c r="AW21" s="480">
        <f t="shared" si="2"/>
        <v>6.1</v>
      </c>
      <c r="AX21" s="385">
        <v>6.3</v>
      </c>
      <c r="AZ21" s="92"/>
      <c r="BA21" s="93"/>
      <c r="BB21" s="94"/>
    </row>
    <row r="22" spans="1:54" s="20" customFormat="1" ht="22.5" customHeight="1">
      <c r="A22" s="192">
        <v>17</v>
      </c>
      <c r="B22" s="134" t="s">
        <v>117</v>
      </c>
      <c r="C22" s="135" t="s">
        <v>118</v>
      </c>
      <c r="D22" s="193" t="s">
        <v>226</v>
      </c>
      <c r="E22" s="194" t="s">
        <v>134</v>
      </c>
      <c r="F22" s="320" t="s">
        <v>349</v>
      </c>
      <c r="G22" s="271">
        <v>0</v>
      </c>
      <c r="H22" s="260">
        <v>0</v>
      </c>
      <c r="I22" s="253">
        <v>0</v>
      </c>
      <c r="J22" s="143" t="s">
        <v>135</v>
      </c>
      <c r="K22" s="143">
        <v>0</v>
      </c>
      <c r="L22" s="143">
        <v>0</v>
      </c>
      <c r="M22" s="265">
        <v>0</v>
      </c>
      <c r="N22" s="274">
        <f t="shared" si="0"/>
        <v>0</v>
      </c>
      <c r="O22" s="278">
        <v>0</v>
      </c>
      <c r="P22" s="143">
        <v>0</v>
      </c>
      <c r="Q22" s="143">
        <v>0</v>
      </c>
      <c r="R22" s="143">
        <v>0</v>
      </c>
      <c r="S22" s="143">
        <v>0</v>
      </c>
      <c r="T22" s="143">
        <v>0</v>
      </c>
      <c r="U22" s="143">
        <v>0</v>
      </c>
      <c r="V22" s="260">
        <v>0</v>
      </c>
      <c r="W22" s="289">
        <f t="shared" si="3"/>
        <v>0</v>
      </c>
      <c r="X22" s="278">
        <v>0</v>
      </c>
      <c r="Y22" s="145">
        <v>0</v>
      </c>
      <c r="Z22" s="143">
        <v>0</v>
      </c>
      <c r="AA22" s="143">
        <v>0</v>
      </c>
      <c r="AB22" s="143">
        <v>0</v>
      </c>
      <c r="AC22" s="260">
        <v>0</v>
      </c>
      <c r="AD22" s="289">
        <f t="shared" si="1"/>
        <v>0</v>
      </c>
      <c r="AE22" s="271">
        <v>0</v>
      </c>
      <c r="AF22" s="143">
        <v>0</v>
      </c>
      <c r="AG22" s="204">
        <v>0</v>
      </c>
      <c r="AH22" s="140">
        <v>0</v>
      </c>
      <c r="AI22" s="143">
        <v>0</v>
      </c>
      <c r="AJ22" s="140">
        <v>0</v>
      </c>
      <c r="AK22" s="302">
        <v>0</v>
      </c>
      <c r="AL22" s="306">
        <f t="shared" si="4"/>
        <v>0</v>
      </c>
      <c r="AM22" s="310">
        <v>0</v>
      </c>
      <c r="AN22" s="145">
        <v>0</v>
      </c>
      <c r="AO22" s="143">
        <v>0</v>
      </c>
      <c r="AP22" s="141">
        <v>0</v>
      </c>
      <c r="AQ22" s="145">
        <v>0</v>
      </c>
      <c r="AR22" s="143">
        <v>0</v>
      </c>
      <c r="AS22" s="248">
        <v>0</v>
      </c>
      <c r="AT22" s="145">
        <v>0</v>
      </c>
      <c r="AU22" s="143">
        <v>0</v>
      </c>
      <c r="AV22" s="311">
        <v>0</v>
      </c>
      <c r="AW22" s="473">
        <f t="shared" si="2"/>
        <v>0</v>
      </c>
      <c r="AX22" s="319"/>
      <c r="AZ22" s="92"/>
      <c r="BA22" s="93"/>
      <c r="BB22" s="94"/>
    </row>
    <row r="23" spans="52:54" ht="18">
      <c r="AZ23" s="92"/>
      <c r="BA23" s="93"/>
      <c r="BB23" s="94"/>
    </row>
    <row r="24" spans="1:54" ht="18">
      <c r="A24" s="69" t="s">
        <v>72</v>
      </c>
      <c r="AZ24" s="92"/>
      <c r="BA24" s="93"/>
      <c r="BB24" s="94"/>
    </row>
    <row r="25" spans="2:54" ht="18">
      <c r="B25" s="20" t="s">
        <v>73</v>
      </c>
      <c r="C25" s="20"/>
      <c r="D25" s="20"/>
      <c r="E25" s="20"/>
      <c r="F25" s="20"/>
      <c r="G25" s="20"/>
      <c r="I25" s="20"/>
      <c r="J25" s="20"/>
      <c r="K25" s="20"/>
      <c r="AZ25" s="92"/>
      <c r="BA25" s="93"/>
      <c r="BB25" s="94"/>
    </row>
    <row r="26" spans="2:54" ht="18">
      <c r="B26" s="20" t="s">
        <v>78</v>
      </c>
      <c r="C26" s="20"/>
      <c r="D26" s="20"/>
      <c r="E26" s="20"/>
      <c r="F26" s="20"/>
      <c r="G26" s="20"/>
      <c r="I26" s="20"/>
      <c r="J26" s="20"/>
      <c r="K26" s="20"/>
      <c r="AZ26" s="92"/>
      <c r="BA26" s="93"/>
      <c r="BB26" s="94"/>
    </row>
    <row r="27" spans="2:54" ht="18">
      <c r="B27" s="17" t="s">
        <v>74</v>
      </c>
      <c r="AZ27" s="92"/>
      <c r="BA27" s="93"/>
      <c r="BB27" s="94"/>
    </row>
    <row r="28" spans="2:54" ht="18">
      <c r="B28" s="17" t="s">
        <v>75</v>
      </c>
      <c r="AZ28" s="92"/>
      <c r="BA28" s="93"/>
      <c r="BB28" s="94"/>
    </row>
    <row r="29" spans="2:54" ht="18">
      <c r="B29" s="17" t="s">
        <v>330</v>
      </c>
      <c r="AZ29" s="92"/>
      <c r="BA29" s="93"/>
      <c r="BB29" s="94"/>
    </row>
    <row r="30" spans="2:54" ht="18">
      <c r="B30" s="17" t="s">
        <v>77</v>
      </c>
      <c r="AZ30" s="92"/>
      <c r="BA30" s="93"/>
      <c r="BB30" s="94"/>
    </row>
    <row r="31" spans="52:54" ht="18">
      <c r="AZ31" s="92"/>
      <c r="BA31" s="93"/>
      <c r="BB31" s="94"/>
    </row>
    <row r="32" spans="52:54" ht="18">
      <c r="AZ32" s="92"/>
      <c r="BA32" s="93"/>
      <c r="BB32" s="94"/>
    </row>
    <row r="33" spans="52:54" ht="18">
      <c r="AZ33" s="92"/>
      <c r="BA33" s="93"/>
      <c r="BB33" s="94"/>
    </row>
    <row r="34" spans="52:54" ht="18">
      <c r="AZ34" s="92"/>
      <c r="BA34" s="93"/>
      <c r="BB34" s="94"/>
    </row>
    <row r="35" spans="52:54" ht="18">
      <c r="AZ35" s="92"/>
      <c r="BA35" s="93"/>
      <c r="BB35" s="94"/>
    </row>
    <row r="36" spans="52:54" ht="18">
      <c r="AZ36" s="92"/>
      <c r="BA36" s="93"/>
      <c r="BB36" s="94"/>
    </row>
    <row r="37" spans="52:54" ht="18">
      <c r="AZ37" s="92"/>
      <c r="BA37" s="93"/>
      <c r="BB37" s="94"/>
    </row>
    <row r="38" spans="52:54" ht="18">
      <c r="AZ38" s="92"/>
      <c r="BA38" s="93"/>
      <c r="BB38" s="94"/>
    </row>
    <row r="39" spans="52:54" ht="18">
      <c r="AZ39" s="92"/>
      <c r="BA39" s="93"/>
      <c r="BB39" s="94"/>
    </row>
  </sheetData>
  <sheetProtection/>
  <mergeCells count="11">
    <mergeCell ref="AW2:AW3"/>
    <mergeCell ref="A2:A3"/>
    <mergeCell ref="B2:C3"/>
    <mergeCell ref="D2:D3"/>
    <mergeCell ref="E2:E3"/>
    <mergeCell ref="F2:F3"/>
    <mergeCell ref="AX2:AX4"/>
    <mergeCell ref="W2:W4"/>
    <mergeCell ref="N2:N4"/>
    <mergeCell ref="AD2:AD4"/>
    <mergeCell ref="AL2:AL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D49"/>
  <sheetViews>
    <sheetView zoomScalePageLayoutView="0" workbookViewId="0" topLeftCell="A1">
      <pane xSplit="3" ySplit="6" topLeftCell="AO7" activePane="bottomRight" state="frozen"/>
      <selection pane="topLeft" activeCell="N34" sqref="N34"/>
      <selection pane="topRight" activeCell="N34" sqref="N34"/>
      <selection pane="bottomLeft" activeCell="N34" sqref="N34"/>
      <selection pane="bottomRight" activeCell="AY8" sqref="AY8"/>
    </sheetView>
  </sheetViews>
  <sheetFormatPr defaultColWidth="9.140625" defaultRowHeight="12.75"/>
  <cols>
    <col min="1" max="1" width="4.421875" style="113" customWidth="1"/>
    <col min="2" max="2" width="18.28125" style="113" customWidth="1"/>
    <col min="3" max="3" width="9.7109375" style="113" customWidth="1"/>
    <col min="4" max="4" width="8.140625" style="112" customWidth="1"/>
    <col min="5" max="5" width="13.7109375" style="112" customWidth="1"/>
    <col min="6" max="6" width="16.7109375" style="112" hidden="1" customWidth="1"/>
    <col min="7" max="7" width="16.140625" style="112" customWidth="1"/>
    <col min="8" max="8" width="6.7109375" style="112" customWidth="1"/>
    <col min="9" max="9" width="7.28125" style="112" customWidth="1"/>
    <col min="10" max="10" width="6.8515625" style="112" customWidth="1"/>
    <col min="11" max="13" width="5.28125" style="112" customWidth="1"/>
    <col min="14" max="14" width="4.8515625" style="112" customWidth="1"/>
    <col min="15" max="15" width="5.28125" style="112" customWidth="1"/>
    <col min="16" max="16" width="4.8515625" style="112" customWidth="1"/>
    <col min="17" max="18" width="6.28125" style="112" customWidth="1"/>
    <col min="19" max="19" width="5.421875" style="112" customWidth="1"/>
    <col min="20" max="20" width="4.8515625" style="112" customWidth="1"/>
    <col min="21" max="21" width="6.28125" style="112" customWidth="1"/>
    <col min="22" max="22" width="5.7109375" style="112" customWidth="1"/>
    <col min="23" max="23" width="6.00390625" style="112" customWidth="1"/>
    <col min="24" max="24" width="4.57421875" style="112" customWidth="1"/>
    <col min="25" max="26" width="6.00390625" style="112" customWidth="1"/>
    <col min="27" max="27" width="5.140625" style="112" customWidth="1"/>
    <col min="28" max="28" width="6.421875" style="112" customWidth="1"/>
    <col min="29" max="29" width="6.57421875" style="112" customWidth="1"/>
    <col min="30" max="31" width="5.57421875" style="112" customWidth="1"/>
    <col min="32" max="32" width="6.140625" style="112" customWidth="1"/>
    <col min="33" max="33" width="5.57421875" style="112" customWidth="1"/>
    <col min="34" max="34" width="6.28125" style="112" customWidth="1"/>
    <col min="35" max="35" width="7.421875" style="112" customWidth="1"/>
    <col min="36" max="40" width="6.00390625" style="112" customWidth="1"/>
    <col min="41" max="41" width="7.8515625" style="112" customWidth="1"/>
    <col min="42" max="42" width="10.00390625" style="112" customWidth="1"/>
    <col min="43" max="43" width="7.140625" style="112" customWidth="1"/>
    <col min="44" max="44" width="6.421875" style="112" customWidth="1"/>
    <col min="45" max="45" width="7.7109375" style="112" customWidth="1"/>
    <col min="46" max="46" width="6.00390625" style="112" customWidth="1"/>
    <col min="47" max="47" width="7.00390625" style="112" customWidth="1"/>
    <col min="48" max="51" width="6.140625" style="112" customWidth="1"/>
    <col min="52" max="52" width="12.8515625" style="112" customWidth="1"/>
    <col min="53" max="53" width="8.8515625" style="113" customWidth="1"/>
    <col min="54" max="54" width="11.00390625" style="113" customWidth="1"/>
    <col min="55" max="16384" width="8.8515625" style="113" customWidth="1"/>
  </cols>
  <sheetData>
    <row r="1" spans="1:3" ht="18.75">
      <c r="A1" s="110" t="s">
        <v>207</v>
      </c>
      <c r="B1" s="111"/>
      <c r="C1" s="111"/>
    </row>
    <row r="2" ht="18.75"/>
    <row r="3" spans="1:52" ht="22.5" customHeight="1">
      <c r="A3" s="450" t="s">
        <v>0</v>
      </c>
      <c r="B3" s="448" t="s">
        <v>4</v>
      </c>
      <c r="C3" s="454"/>
      <c r="D3" s="456" t="s">
        <v>32</v>
      </c>
      <c r="E3" s="456" t="s">
        <v>5</v>
      </c>
      <c r="F3" s="456" t="s">
        <v>3</v>
      </c>
      <c r="G3" s="448" t="s">
        <v>3</v>
      </c>
      <c r="H3" s="331">
        <v>1</v>
      </c>
      <c r="I3" s="331">
        <v>2</v>
      </c>
      <c r="J3" s="331">
        <v>3</v>
      </c>
      <c r="K3" s="331">
        <v>4</v>
      </c>
      <c r="L3" s="331">
        <v>5</v>
      </c>
      <c r="M3" s="331">
        <v>6</v>
      </c>
      <c r="N3" s="331">
        <v>7</v>
      </c>
      <c r="O3" s="331">
        <v>8</v>
      </c>
      <c r="P3" s="331">
        <v>9</v>
      </c>
      <c r="Q3" s="331">
        <v>10</v>
      </c>
      <c r="R3" s="445" t="s">
        <v>320</v>
      </c>
      <c r="S3" s="44">
        <v>11</v>
      </c>
      <c r="T3" s="44">
        <v>12</v>
      </c>
      <c r="U3" s="44">
        <v>13</v>
      </c>
      <c r="V3" s="44">
        <v>14</v>
      </c>
      <c r="W3" s="44">
        <v>15</v>
      </c>
      <c r="X3" s="44">
        <v>16</v>
      </c>
      <c r="Y3" s="44">
        <v>17</v>
      </c>
      <c r="Z3" s="44">
        <v>18</v>
      </c>
      <c r="AA3" s="44">
        <v>19</v>
      </c>
      <c r="AB3" s="443" t="s">
        <v>334</v>
      </c>
      <c r="AC3" s="44">
        <v>20</v>
      </c>
      <c r="AD3" s="44">
        <v>21</v>
      </c>
      <c r="AE3" s="44">
        <v>22</v>
      </c>
      <c r="AF3" s="44">
        <v>23</v>
      </c>
      <c r="AG3" s="44">
        <v>24</v>
      </c>
      <c r="AH3" s="44">
        <v>25</v>
      </c>
      <c r="AI3" s="443" t="s">
        <v>343</v>
      </c>
      <c r="AJ3" s="44">
        <v>26</v>
      </c>
      <c r="AK3" s="44">
        <v>27</v>
      </c>
      <c r="AL3" s="44">
        <v>28</v>
      </c>
      <c r="AM3" s="44">
        <v>29</v>
      </c>
      <c r="AN3" s="44">
        <v>30</v>
      </c>
      <c r="AO3" s="44">
        <v>31</v>
      </c>
      <c r="AP3" s="443" t="s">
        <v>345</v>
      </c>
      <c r="AQ3" s="44">
        <v>32</v>
      </c>
      <c r="AR3" s="44">
        <v>33</v>
      </c>
      <c r="AS3" s="44">
        <v>34</v>
      </c>
      <c r="AT3" s="44">
        <v>35</v>
      </c>
      <c r="AU3" s="44">
        <v>36</v>
      </c>
      <c r="AV3" s="44">
        <v>37</v>
      </c>
      <c r="AW3" s="44">
        <v>38</v>
      </c>
      <c r="AX3" s="44">
        <v>39</v>
      </c>
      <c r="AY3" s="383"/>
      <c r="AZ3" s="450" t="s">
        <v>38</v>
      </c>
    </row>
    <row r="4" spans="1:52" ht="136.5" customHeight="1">
      <c r="A4" s="452"/>
      <c r="B4" s="449"/>
      <c r="C4" s="455"/>
      <c r="D4" s="457"/>
      <c r="E4" s="457"/>
      <c r="F4" s="457"/>
      <c r="G4" s="449"/>
      <c r="H4" s="332" t="s">
        <v>81</v>
      </c>
      <c r="I4" s="48" t="s">
        <v>281</v>
      </c>
      <c r="J4" s="332" t="s">
        <v>7</v>
      </c>
      <c r="K4" s="32" t="s">
        <v>13</v>
      </c>
      <c r="L4" s="49" t="s">
        <v>82</v>
      </c>
      <c r="M4" s="32" t="s">
        <v>83</v>
      </c>
      <c r="N4" s="64" t="s">
        <v>261</v>
      </c>
      <c r="O4" s="32" t="s">
        <v>258</v>
      </c>
      <c r="P4" s="32" t="s">
        <v>259</v>
      </c>
      <c r="Q4" s="333" t="s">
        <v>282</v>
      </c>
      <c r="R4" s="446"/>
      <c r="S4" s="64" t="s">
        <v>260</v>
      </c>
      <c r="T4" s="32" t="s">
        <v>8</v>
      </c>
      <c r="U4" s="32" t="s">
        <v>257</v>
      </c>
      <c r="V4" s="32" t="s">
        <v>262</v>
      </c>
      <c r="W4" s="32" t="s">
        <v>272</v>
      </c>
      <c r="X4" s="32" t="s">
        <v>265</v>
      </c>
      <c r="Y4" s="32" t="s">
        <v>329</v>
      </c>
      <c r="Z4" s="32" t="s">
        <v>274</v>
      </c>
      <c r="AA4" s="32" t="s">
        <v>9</v>
      </c>
      <c r="AB4" s="444"/>
      <c r="AC4" s="32" t="s">
        <v>283</v>
      </c>
      <c r="AD4" s="32" t="s">
        <v>263</v>
      </c>
      <c r="AE4" s="48" t="s">
        <v>342</v>
      </c>
      <c r="AF4" s="48" t="s">
        <v>264</v>
      </c>
      <c r="AG4" s="64" t="s">
        <v>266</v>
      </c>
      <c r="AH4" s="32" t="s">
        <v>267</v>
      </c>
      <c r="AI4" s="444"/>
      <c r="AJ4" s="32" t="s">
        <v>269</v>
      </c>
      <c r="AK4" s="32" t="s">
        <v>275</v>
      </c>
      <c r="AL4" s="32" t="s">
        <v>270</v>
      </c>
      <c r="AM4" s="32" t="s">
        <v>271</v>
      </c>
      <c r="AN4" s="32" t="s">
        <v>273</v>
      </c>
      <c r="AO4" s="32" t="s">
        <v>277</v>
      </c>
      <c r="AP4" s="444"/>
      <c r="AQ4" s="32" t="s">
        <v>284</v>
      </c>
      <c r="AR4" s="32" t="s">
        <v>268</v>
      </c>
      <c r="AS4" s="32" t="s">
        <v>285</v>
      </c>
      <c r="AT4" s="32" t="s">
        <v>276</v>
      </c>
      <c r="AU4" s="32" t="s">
        <v>278</v>
      </c>
      <c r="AV4" s="32" t="s">
        <v>279</v>
      </c>
      <c r="AW4" s="32" t="s">
        <v>280</v>
      </c>
      <c r="AX4" s="32" t="s">
        <v>202</v>
      </c>
      <c r="AY4" s="443" t="s">
        <v>372</v>
      </c>
      <c r="AZ4" s="451"/>
    </row>
    <row r="5" spans="1:52" s="118" customFormat="1" ht="30.75" customHeight="1">
      <c r="A5" s="114"/>
      <c r="B5" s="115"/>
      <c r="C5" s="116"/>
      <c r="D5" s="117"/>
      <c r="E5" s="117"/>
      <c r="F5" s="117"/>
      <c r="G5" s="115"/>
      <c r="H5" s="332">
        <v>60</v>
      </c>
      <c r="I5" s="48">
        <v>75</v>
      </c>
      <c r="J5" s="332">
        <v>90</v>
      </c>
      <c r="K5" s="32">
        <v>30</v>
      </c>
      <c r="L5" s="32">
        <v>75</v>
      </c>
      <c r="M5" s="32">
        <v>120</v>
      </c>
      <c r="N5" s="32">
        <v>30</v>
      </c>
      <c r="O5" s="32">
        <v>30</v>
      </c>
      <c r="P5" s="32">
        <v>45</v>
      </c>
      <c r="Q5" s="333">
        <v>30</v>
      </c>
      <c r="R5" s="447"/>
      <c r="S5" s="32">
        <v>30</v>
      </c>
      <c r="T5" s="32">
        <v>30</v>
      </c>
      <c r="U5" s="32">
        <v>30</v>
      </c>
      <c r="V5" s="32">
        <v>30</v>
      </c>
      <c r="W5" s="32">
        <v>45</v>
      </c>
      <c r="X5" s="32">
        <v>30</v>
      </c>
      <c r="Y5" s="32">
        <v>30</v>
      </c>
      <c r="Z5" s="32">
        <v>30</v>
      </c>
      <c r="AA5" s="32">
        <v>45</v>
      </c>
      <c r="AB5" s="444"/>
      <c r="AC5" s="32">
        <v>60</v>
      </c>
      <c r="AD5" s="32">
        <v>75</v>
      </c>
      <c r="AE5" s="32">
        <v>30</v>
      </c>
      <c r="AF5" s="32">
        <v>45</v>
      </c>
      <c r="AG5" s="32">
        <v>120</v>
      </c>
      <c r="AH5" s="32">
        <v>120</v>
      </c>
      <c r="AI5" s="444"/>
      <c r="AJ5" s="32">
        <v>120</v>
      </c>
      <c r="AK5" s="32">
        <v>60</v>
      </c>
      <c r="AL5" s="32">
        <v>120</v>
      </c>
      <c r="AM5" s="32">
        <v>120</v>
      </c>
      <c r="AN5" s="32">
        <v>60</v>
      </c>
      <c r="AO5" s="32">
        <v>60</v>
      </c>
      <c r="AP5" s="444"/>
      <c r="AQ5" s="32">
        <v>105</v>
      </c>
      <c r="AR5" s="32">
        <v>60</v>
      </c>
      <c r="AS5" s="32">
        <v>60</v>
      </c>
      <c r="AT5" s="32">
        <v>60</v>
      </c>
      <c r="AU5" s="32">
        <v>75</v>
      </c>
      <c r="AV5" s="32">
        <v>45</v>
      </c>
      <c r="AW5" s="32">
        <v>270</v>
      </c>
      <c r="AX5" s="32">
        <v>270</v>
      </c>
      <c r="AY5" s="453"/>
      <c r="AZ5" s="452"/>
    </row>
    <row r="6" spans="1:52" s="118" customFormat="1" ht="23.25" customHeight="1">
      <c r="A6" s="114"/>
      <c r="B6" s="115"/>
      <c r="C6" s="116"/>
      <c r="D6" s="117"/>
      <c r="E6" s="117"/>
      <c r="F6" s="117"/>
      <c r="G6" s="327"/>
      <c r="H6" s="332">
        <v>4</v>
      </c>
      <c r="I6" s="48">
        <v>5</v>
      </c>
      <c r="J6" s="332">
        <v>6</v>
      </c>
      <c r="K6" s="32">
        <v>2</v>
      </c>
      <c r="L6" s="32">
        <v>5</v>
      </c>
      <c r="M6" s="32">
        <v>8</v>
      </c>
      <c r="N6" s="32">
        <v>2</v>
      </c>
      <c r="O6" s="32">
        <v>2</v>
      </c>
      <c r="P6" s="32">
        <v>3</v>
      </c>
      <c r="Q6" s="333">
        <v>2</v>
      </c>
      <c r="R6" s="344">
        <f>SUM(J6:Q6)</f>
        <v>30</v>
      </c>
      <c r="S6" s="32">
        <v>2</v>
      </c>
      <c r="T6" s="32">
        <v>2</v>
      </c>
      <c r="U6" s="32">
        <v>2</v>
      </c>
      <c r="V6" s="32">
        <v>2</v>
      </c>
      <c r="W6" s="32">
        <v>3</v>
      </c>
      <c r="X6" s="32">
        <v>2</v>
      </c>
      <c r="Y6" s="32">
        <v>2</v>
      </c>
      <c r="Z6" s="32">
        <v>2</v>
      </c>
      <c r="AA6" s="32">
        <v>3</v>
      </c>
      <c r="AB6" s="155">
        <f>SUM(S6:AA6)</f>
        <v>20</v>
      </c>
      <c r="AC6" s="32">
        <v>4</v>
      </c>
      <c r="AD6" s="32">
        <v>5</v>
      </c>
      <c r="AE6" s="32">
        <v>2</v>
      </c>
      <c r="AF6" s="32">
        <v>3</v>
      </c>
      <c r="AG6" s="32">
        <v>8</v>
      </c>
      <c r="AH6" s="32">
        <v>5</v>
      </c>
      <c r="AI6" s="155">
        <f>SUM(AC6:AH6)</f>
        <v>27</v>
      </c>
      <c r="AJ6" s="32">
        <v>5</v>
      </c>
      <c r="AK6" s="32">
        <v>4</v>
      </c>
      <c r="AL6" s="32">
        <v>5</v>
      </c>
      <c r="AM6" s="32">
        <v>3</v>
      </c>
      <c r="AN6" s="32">
        <v>4</v>
      </c>
      <c r="AO6" s="32">
        <v>4</v>
      </c>
      <c r="AP6" s="155">
        <f>SUM(AJ6:AO6)</f>
        <v>25</v>
      </c>
      <c r="AQ6" s="32">
        <v>3</v>
      </c>
      <c r="AR6" s="32">
        <v>4</v>
      </c>
      <c r="AS6" s="32">
        <v>4</v>
      </c>
      <c r="AT6" s="32">
        <v>4</v>
      </c>
      <c r="AU6" s="32">
        <v>2</v>
      </c>
      <c r="AV6" s="32">
        <v>2</v>
      </c>
      <c r="AW6" s="32">
        <v>6</v>
      </c>
      <c r="AX6" s="32">
        <v>6</v>
      </c>
      <c r="AY6" s="388">
        <f>SUM(AQ6:AX6)</f>
        <v>31</v>
      </c>
      <c r="AZ6" s="119"/>
    </row>
    <row r="7" spans="1:56" s="118" customFormat="1" ht="21" customHeight="1">
      <c r="A7" s="47">
        <v>1</v>
      </c>
      <c r="B7" s="97" t="s">
        <v>209</v>
      </c>
      <c r="C7" s="96" t="s">
        <v>210</v>
      </c>
      <c r="D7" s="123" t="s">
        <v>256</v>
      </c>
      <c r="E7" s="124" t="s">
        <v>239</v>
      </c>
      <c r="F7" s="324"/>
      <c r="G7" s="321" t="s">
        <v>357</v>
      </c>
      <c r="H7" s="334">
        <v>8.3</v>
      </c>
      <c r="I7" s="341">
        <v>7</v>
      </c>
      <c r="J7" s="347">
        <v>7</v>
      </c>
      <c r="K7" s="85">
        <v>8.9</v>
      </c>
      <c r="L7" s="132">
        <v>8.4</v>
      </c>
      <c r="M7" s="85">
        <v>7.4</v>
      </c>
      <c r="N7" s="66">
        <v>6.7</v>
      </c>
      <c r="O7" s="66">
        <v>7.1</v>
      </c>
      <c r="P7" s="66">
        <v>7.3</v>
      </c>
      <c r="Q7" s="348">
        <v>7.9</v>
      </c>
      <c r="R7" s="345">
        <f>ROUND(SUMPRODUCT($J$6:$Q$6,J7:Q7)/30,1)</f>
        <v>7.5</v>
      </c>
      <c r="S7" s="66">
        <v>8.1</v>
      </c>
      <c r="T7" s="66">
        <v>7.5</v>
      </c>
      <c r="U7" s="66">
        <v>8.7</v>
      </c>
      <c r="V7" s="85">
        <v>7.3</v>
      </c>
      <c r="W7" s="85">
        <v>9.1</v>
      </c>
      <c r="X7" s="66">
        <v>8.1</v>
      </c>
      <c r="Y7" s="80">
        <v>7.6</v>
      </c>
      <c r="Z7" s="66">
        <v>7</v>
      </c>
      <c r="AA7" s="131">
        <v>7.7</v>
      </c>
      <c r="AB7" s="88">
        <f aca="true" t="shared" si="0" ref="AB7:AB12">ROUND(SUMPRODUCT($S$6:$AA$6,S7:AA7)/20,1)</f>
        <v>8</v>
      </c>
      <c r="AC7" s="73">
        <v>5.5</v>
      </c>
      <c r="AD7" s="66">
        <v>5.9</v>
      </c>
      <c r="AE7" s="202">
        <v>8.2</v>
      </c>
      <c r="AF7" s="153">
        <v>7.8</v>
      </c>
      <c r="AG7" s="203">
        <v>7.8</v>
      </c>
      <c r="AH7" s="66">
        <v>6.7</v>
      </c>
      <c r="AI7" s="74">
        <f aca="true" t="shared" si="1" ref="AI7:AI12">ROUND(SUMPRODUCT($AC$6:$AH$6,AC7:AH7)/27,1)</f>
        <v>6.9</v>
      </c>
      <c r="AJ7" s="66">
        <v>6.7</v>
      </c>
      <c r="AK7" s="203">
        <v>6.3</v>
      </c>
      <c r="AL7" s="215">
        <v>6.8</v>
      </c>
      <c r="AM7" s="80">
        <v>7.3</v>
      </c>
      <c r="AN7" s="66">
        <v>7</v>
      </c>
      <c r="AO7" s="215">
        <v>7.9</v>
      </c>
      <c r="AP7" s="211">
        <f aca="true" t="shared" si="2" ref="AP7:AP12">ROUND(SUMPRODUCT($AJ$6:$AO$6,AJ7:AO7)/25,1)</f>
        <v>7</v>
      </c>
      <c r="AQ7" s="66">
        <v>6.3</v>
      </c>
      <c r="AR7" s="214">
        <v>6.7</v>
      </c>
      <c r="AS7" s="214">
        <v>7.7</v>
      </c>
      <c r="AT7" s="66">
        <v>7.1</v>
      </c>
      <c r="AU7" s="123">
        <v>7.3</v>
      </c>
      <c r="AV7" s="153">
        <v>7.3</v>
      </c>
      <c r="AW7" s="61">
        <v>7.6</v>
      </c>
      <c r="AX7" s="214">
        <v>6.4</v>
      </c>
      <c r="AY7" s="390">
        <f aca="true" t="shared" si="3" ref="AY7:AY12">ROUND(SUMPRODUCT($AQ$6:$AX$6,AQ7:AX7)/31,1)</f>
        <v>7</v>
      </c>
      <c r="AZ7" s="120"/>
      <c r="BB7" s="125"/>
      <c r="BC7" s="126"/>
      <c r="BD7" s="127"/>
    </row>
    <row r="8" spans="1:56" s="118" customFormat="1" ht="21" customHeight="1">
      <c r="A8" s="47">
        <v>2</v>
      </c>
      <c r="B8" s="97" t="s">
        <v>218</v>
      </c>
      <c r="C8" s="96" t="s">
        <v>219</v>
      </c>
      <c r="D8" s="123" t="s">
        <v>256</v>
      </c>
      <c r="E8" s="124" t="s">
        <v>244</v>
      </c>
      <c r="F8" s="324"/>
      <c r="G8" s="321" t="s">
        <v>358</v>
      </c>
      <c r="H8" s="334">
        <v>8.3</v>
      </c>
      <c r="I8" s="341">
        <v>7</v>
      </c>
      <c r="J8" s="347">
        <v>8.2</v>
      </c>
      <c r="K8" s="85">
        <v>8.7</v>
      </c>
      <c r="L8" s="132">
        <v>6.7</v>
      </c>
      <c r="M8" s="85">
        <v>7.8</v>
      </c>
      <c r="N8" s="66">
        <v>7.3</v>
      </c>
      <c r="O8" s="66">
        <v>6.5</v>
      </c>
      <c r="P8" s="66">
        <v>8.3</v>
      </c>
      <c r="Q8" s="348">
        <v>8</v>
      </c>
      <c r="R8" s="345">
        <f aca="true" t="shared" si="4" ref="R8:R28">ROUND(SUMPRODUCT($J$6:$Q$6,J8:Q8)/30,1)</f>
        <v>7.7</v>
      </c>
      <c r="S8" s="66">
        <v>7.5</v>
      </c>
      <c r="T8" s="66">
        <v>8.3</v>
      </c>
      <c r="U8" s="66">
        <v>7.9</v>
      </c>
      <c r="V8" s="85">
        <v>7.9</v>
      </c>
      <c r="W8" s="85">
        <v>8.2</v>
      </c>
      <c r="X8" s="66">
        <v>8.5</v>
      </c>
      <c r="Y8" s="80">
        <v>7.6</v>
      </c>
      <c r="Z8" s="66">
        <v>8</v>
      </c>
      <c r="AA8" s="85">
        <v>8</v>
      </c>
      <c r="AB8" s="156">
        <f t="shared" si="0"/>
        <v>8</v>
      </c>
      <c r="AC8" s="66">
        <v>6.3</v>
      </c>
      <c r="AD8" s="66">
        <v>7.8</v>
      </c>
      <c r="AE8" s="202">
        <v>6.5</v>
      </c>
      <c r="AF8" s="153">
        <v>8.8</v>
      </c>
      <c r="AG8" s="203">
        <v>6.6</v>
      </c>
      <c r="AH8" s="66">
        <v>6.9</v>
      </c>
      <c r="AI8" s="211">
        <f t="shared" si="1"/>
        <v>7.1</v>
      </c>
      <c r="AJ8" s="66">
        <v>7</v>
      </c>
      <c r="AK8" s="203">
        <v>8.1</v>
      </c>
      <c r="AL8" s="215">
        <v>7.8</v>
      </c>
      <c r="AM8" s="80">
        <v>8.8</v>
      </c>
      <c r="AN8" s="66">
        <v>7.8</v>
      </c>
      <c r="AO8" s="215">
        <v>7.9</v>
      </c>
      <c r="AP8" s="211">
        <f t="shared" si="2"/>
        <v>7.8</v>
      </c>
      <c r="AQ8" s="66">
        <v>8.2</v>
      </c>
      <c r="AR8" s="214">
        <v>8.4</v>
      </c>
      <c r="AS8" s="214">
        <v>8.1</v>
      </c>
      <c r="AT8" s="66">
        <v>8.8</v>
      </c>
      <c r="AU8" s="123">
        <v>8.6</v>
      </c>
      <c r="AV8" s="153">
        <v>8.9</v>
      </c>
      <c r="AW8" s="61">
        <v>9</v>
      </c>
      <c r="AX8" s="214">
        <v>6</v>
      </c>
      <c r="AY8" s="390">
        <f t="shared" si="3"/>
        <v>8.1</v>
      </c>
      <c r="AZ8" s="120"/>
      <c r="BB8" s="125"/>
      <c r="BC8" s="126"/>
      <c r="BD8" s="127"/>
    </row>
    <row r="9" spans="1:56" s="118" customFormat="1" ht="21" customHeight="1">
      <c r="A9" s="47">
        <v>3</v>
      </c>
      <c r="B9" s="97" t="s">
        <v>222</v>
      </c>
      <c r="C9" s="96" t="s">
        <v>223</v>
      </c>
      <c r="D9" s="123" t="s">
        <v>256</v>
      </c>
      <c r="E9" s="124" t="s">
        <v>246</v>
      </c>
      <c r="F9" s="324"/>
      <c r="G9" s="321" t="s">
        <v>358</v>
      </c>
      <c r="H9" s="334">
        <v>8.3</v>
      </c>
      <c r="I9" s="341">
        <v>6.6</v>
      </c>
      <c r="J9" s="347">
        <v>8.4</v>
      </c>
      <c r="K9" s="85">
        <v>8.1</v>
      </c>
      <c r="L9" s="132">
        <v>8</v>
      </c>
      <c r="M9" s="85">
        <v>8.5</v>
      </c>
      <c r="N9" s="66">
        <v>7.8</v>
      </c>
      <c r="O9" s="66">
        <v>7.4</v>
      </c>
      <c r="P9" s="66">
        <v>9.2</v>
      </c>
      <c r="Q9" s="348">
        <v>8.4</v>
      </c>
      <c r="R9" s="345">
        <f t="shared" si="4"/>
        <v>8.3</v>
      </c>
      <c r="S9" s="66">
        <v>7.6</v>
      </c>
      <c r="T9" s="66">
        <v>8.2</v>
      </c>
      <c r="U9" s="66">
        <v>8.7</v>
      </c>
      <c r="V9" s="85">
        <v>8.8</v>
      </c>
      <c r="W9" s="85">
        <v>9.5</v>
      </c>
      <c r="X9" s="66">
        <v>8.4</v>
      </c>
      <c r="Y9" s="80">
        <v>6.8</v>
      </c>
      <c r="Z9" s="66">
        <v>6.3</v>
      </c>
      <c r="AA9" s="85">
        <v>7.3</v>
      </c>
      <c r="AB9" s="156">
        <f t="shared" si="0"/>
        <v>8</v>
      </c>
      <c r="AC9" s="66">
        <v>7.6</v>
      </c>
      <c r="AD9" s="66">
        <v>8.7</v>
      </c>
      <c r="AE9" s="202">
        <v>8.5</v>
      </c>
      <c r="AF9" s="153">
        <v>8.8</v>
      </c>
      <c r="AG9" s="203">
        <v>8.9</v>
      </c>
      <c r="AH9" s="66">
        <v>7.1</v>
      </c>
      <c r="AI9" s="211">
        <f t="shared" si="1"/>
        <v>8.3</v>
      </c>
      <c r="AJ9" s="66">
        <v>8.6</v>
      </c>
      <c r="AK9" s="203">
        <v>9.2</v>
      </c>
      <c r="AL9" s="215">
        <v>6.5</v>
      </c>
      <c r="AM9" s="80">
        <v>9.1</v>
      </c>
      <c r="AN9" s="66">
        <v>7.3</v>
      </c>
      <c r="AO9" s="215">
        <v>7</v>
      </c>
      <c r="AP9" s="211">
        <f t="shared" si="2"/>
        <v>7.9</v>
      </c>
      <c r="AQ9" s="66">
        <v>8.2</v>
      </c>
      <c r="AR9" s="214">
        <v>8.3</v>
      </c>
      <c r="AS9" s="214">
        <v>8.5</v>
      </c>
      <c r="AT9" s="66">
        <v>8.2</v>
      </c>
      <c r="AU9" s="123">
        <v>8.8</v>
      </c>
      <c r="AV9" s="153">
        <v>9.2</v>
      </c>
      <c r="AW9" s="240">
        <v>9</v>
      </c>
      <c r="AX9" s="214">
        <v>7</v>
      </c>
      <c r="AY9" s="390">
        <f t="shared" si="3"/>
        <v>8.3</v>
      </c>
      <c r="AZ9" s="47"/>
      <c r="BB9" s="125"/>
      <c r="BC9" s="126"/>
      <c r="BD9" s="127"/>
    </row>
    <row r="10" spans="1:56" s="118" customFormat="1" ht="21" customHeight="1">
      <c r="A10" s="47">
        <v>4</v>
      </c>
      <c r="B10" s="97" t="s">
        <v>227</v>
      </c>
      <c r="C10" s="96" t="s">
        <v>228</v>
      </c>
      <c r="D10" s="123" t="s">
        <v>226</v>
      </c>
      <c r="E10" s="124" t="s">
        <v>249</v>
      </c>
      <c r="F10" s="324"/>
      <c r="G10" s="321" t="s">
        <v>359</v>
      </c>
      <c r="H10" s="334">
        <v>8.5</v>
      </c>
      <c r="I10" s="341">
        <v>8.8</v>
      </c>
      <c r="J10" s="347">
        <v>7.1</v>
      </c>
      <c r="K10" s="85">
        <v>8</v>
      </c>
      <c r="L10" s="132">
        <v>7.3</v>
      </c>
      <c r="M10" s="85">
        <v>7.8</v>
      </c>
      <c r="N10" s="66">
        <v>8</v>
      </c>
      <c r="O10" s="66">
        <v>6.8</v>
      </c>
      <c r="P10" s="66">
        <v>8.9</v>
      </c>
      <c r="Q10" s="348">
        <v>7</v>
      </c>
      <c r="R10" s="345">
        <f t="shared" si="4"/>
        <v>7.6</v>
      </c>
      <c r="S10" s="66">
        <v>8.5</v>
      </c>
      <c r="T10" s="66">
        <v>7.9</v>
      </c>
      <c r="U10" s="66">
        <v>8.6</v>
      </c>
      <c r="V10" s="85">
        <v>7.4</v>
      </c>
      <c r="W10" s="85">
        <v>9</v>
      </c>
      <c r="X10" s="66">
        <v>6.6</v>
      </c>
      <c r="Y10" s="80">
        <v>7.6</v>
      </c>
      <c r="Z10" s="66">
        <v>6.8</v>
      </c>
      <c r="AA10" s="131">
        <v>7.6</v>
      </c>
      <c r="AB10" s="88">
        <f t="shared" si="0"/>
        <v>7.8</v>
      </c>
      <c r="AC10" s="66">
        <v>7.4</v>
      </c>
      <c r="AD10" s="66">
        <v>7</v>
      </c>
      <c r="AE10" s="202">
        <v>8.4</v>
      </c>
      <c r="AF10" s="153">
        <v>7.4</v>
      </c>
      <c r="AG10" s="203">
        <v>7.7</v>
      </c>
      <c r="AH10" s="66">
        <v>7.1</v>
      </c>
      <c r="AI10" s="211">
        <f t="shared" si="1"/>
        <v>7.4</v>
      </c>
      <c r="AJ10" s="66">
        <v>7.4</v>
      </c>
      <c r="AK10" s="203">
        <v>8.5</v>
      </c>
      <c r="AL10" s="215">
        <v>7.7</v>
      </c>
      <c r="AM10" s="80">
        <v>8.3</v>
      </c>
      <c r="AN10" s="66">
        <v>8</v>
      </c>
      <c r="AO10" s="215">
        <v>7.3</v>
      </c>
      <c r="AP10" s="211">
        <f t="shared" si="2"/>
        <v>7.8</v>
      </c>
      <c r="AQ10" s="66">
        <v>7.6</v>
      </c>
      <c r="AR10" s="214">
        <v>7.4</v>
      </c>
      <c r="AS10" s="214">
        <v>8</v>
      </c>
      <c r="AT10" s="66">
        <v>8.4</v>
      </c>
      <c r="AU10" s="123">
        <v>7.9</v>
      </c>
      <c r="AV10" s="153">
        <v>7.9</v>
      </c>
      <c r="AW10" s="47">
        <v>7.7</v>
      </c>
      <c r="AX10" s="214">
        <v>6</v>
      </c>
      <c r="AY10" s="390">
        <f t="shared" si="3"/>
        <v>7.5</v>
      </c>
      <c r="AZ10" s="47"/>
      <c r="BB10" s="125"/>
      <c r="BC10" s="126"/>
      <c r="BD10" s="127"/>
    </row>
    <row r="11" spans="1:56" s="118" customFormat="1" ht="21" customHeight="1">
      <c r="A11" s="47">
        <v>5</v>
      </c>
      <c r="B11" s="97" t="s">
        <v>229</v>
      </c>
      <c r="C11" s="96" t="s">
        <v>230</v>
      </c>
      <c r="D11" s="123" t="s">
        <v>256</v>
      </c>
      <c r="E11" s="124" t="s">
        <v>250</v>
      </c>
      <c r="F11" s="324"/>
      <c r="G11" s="321" t="s">
        <v>360</v>
      </c>
      <c r="H11" s="334">
        <v>8.3</v>
      </c>
      <c r="I11" s="341">
        <v>7.4</v>
      </c>
      <c r="J11" s="347">
        <v>6.7</v>
      </c>
      <c r="K11" s="85">
        <v>7.5</v>
      </c>
      <c r="L11" s="132">
        <v>5.8</v>
      </c>
      <c r="M11" s="85">
        <v>5.8</v>
      </c>
      <c r="N11" s="66">
        <v>7</v>
      </c>
      <c r="O11" s="66">
        <v>6</v>
      </c>
      <c r="P11" s="66">
        <v>8.2</v>
      </c>
      <c r="Q11" s="348">
        <v>6.5</v>
      </c>
      <c r="R11" s="345">
        <f t="shared" si="4"/>
        <v>6.5</v>
      </c>
      <c r="S11" s="66">
        <v>7.2</v>
      </c>
      <c r="T11" s="66">
        <v>8</v>
      </c>
      <c r="U11" s="66">
        <v>8.7</v>
      </c>
      <c r="V11" s="85">
        <v>5.8</v>
      </c>
      <c r="W11" s="85">
        <v>8.1</v>
      </c>
      <c r="X11" s="66">
        <v>5.9</v>
      </c>
      <c r="Y11" s="80">
        <v>7.2</v>
      </c>
      <c r="Z11" s="66">
        <v>7.3</v>
      </c>
      <c r="AA11" s="131">
        <v>6.9</v>
      </c>
      <c r="AB11" s="88">
        <f t="shared" si="0"/>
        <v>7.3</v>
      </c>
      <c r="AC11" s="73">
        <v>6.4</v>
      </c>
      <c r="AD11" s="66">
        <v>6.5</v>
      </c>
      <c r="AE11" s="202">
        <v>7.5</v>
      </c>
      <c r="AF11" s="153">
        <v>7.7</v>
      </c>
      <c r="AG11" s="203">
        <v>7.8</v>
      </c>
      <c r="AH11" s="66">
        <v>6.6</v>
      </c>
      <c r="AI11" s="74">
        <f t="shared" si="1"/>
        <v>7.1</v>
      </c>
      <c r="AJ11" s="66">
        <v>6.4</v>
      </c>
      <c r="AK11" s="203">
        <v>7.9</v>
      </c>
      <c r="AL11" s="215">
        <v>7.8</v>
      </c>
      <c r="AM11" s="80">
        <v>7.9</v>
      </c>
      <c r="AN11" s="66">
        <v>7.7</v>
      </c>
      <c r="AO11" s="215">
        <v>6.6</v>
      </c>
      <c r="AP11" s="211">
        <f t="shared" si="2"/>
        <v>7.3</v>
      </c>
      <c r="AQ11" s="66">
        <v>6.3</v>
      </c>
      <c r="AR11" s="214">
        <v>7.1</v>
      </c>
      <c r="AS11" s="214">
        <v>8</v>
      </c>
      <c r="AT11" s="66">
        <v>7.7</v>
      </c>
      <c r="AU11" s="123">
        <v>7.1</v>
      </c>
      <c r="AV11" s="153">
        <v>7.5</v>
      </c>
      <c r="AW11" s="47">
        <v>7.7</v>
      </c>
      <c r="AX11" s="214">
        <v>5.4</v>
      </c>
      <c r="AY11" s="390">
        <f t="shared" si="3"/>
        <v>7</v>
      </c>
      <c r="AZ11" s="47"/>
      <c r="BB11" s="125"/>
      <c r="BC11" s="126"/>
      <c r="BD11" s="127"/>
    </row>
    <row r="12" spans="1:56" s="118" customFormat="1" ht="21" customHeight="1">
      <c r="A12" s="47">
        <v>6</v>
      </c>
      <c r="B12" s="97" t="s">
        <v>143</v>
      </c>
      <c r="C12" s="96" t="s">
        <v>235</v>
      </c>
      <c r="D12" s="123" t="s">
        <v>226</v>
      </c>
      <c r="E12" s="124" t="s">
        <v>253</v>
      </c>
      <c r="F12" s="121"/>
      <c r="G12" s="321" t="s">
        <v>324</v>
      </c>
      <c r="H12" s="334">
        <v>8.5</v>
      </c>
      <c r="I12" s="341">
        <v>7.8</v>
      </c>
      <c r="J12" s="347">
        <v>6.4</v>
      </c>
      <c r="K12" s="85">
        <v>8</v>
      </c>
      <c r="L12" s="132">
        <v>7</v>
      </c>
      <c r="M12" s="85">
        <v>6.5</v>
      </c>
      <c r="N12" s="66">
        <v>7.6</v>
      </c>
      <c r="O12" s="66">
        <v>5.6</v>
      </c>
      <c r="P12" s="66">
        <v>7.9</v>
      </c>
      <c r="Q12" s="360">
        <v>7.6</v>
      </c>
      <c r="R12" s="156">
        <f t="shared" si="4"/>
        <v>6.9</v>
      </c>
      <c r="S12" s="66">
        <v>6.2</v>
      </c>
      <c r="T12" s="66">
        <v>8.6</v>
      </c>
      <c r="U12" s="66">
        <v>7.7</v>
      </c>
      <c r="V12" s="85">
        <v>8.1</v>
      </c>
      <c r="W12" s="85">
        <v>9</v>
      </c>
      <c r="X12" s="66">
        <v>6.3</v>
      </c>
      <c r="Y12" s="80">
        <v>6.8</v>
      </c>
      <c r="Z12" s="66">
        <v>6.2</v>
      </c>
      <c r="AA12" s="131">
        <v>5.7</v>
      </c>
      <c r="AB12" s="88">
        <f t="shared" si="0"/>
        <v>7.2</v>
      </c>
      <c r="AC12" s="66">
        <v>6</v>
      </c>
      <c r="AD12" s="66">
        <v>6.3</v>
      </c>
      <c r="AE12" s="202">
        <v>7.5</v>
      </c>
      <c r="AF12" s="153">
        <v>6.2</v>
      </c>
      <c r="AG12" s="203">
        <v>8.1</v>
      </c>
      <c r="AH12" s="66">
        <v>5.6</v>
      </c>
      <c r="AI12" s="211">
        <f t="shared" si="1"/>
        <v>6.7</v>
      </c>
      <c r="AJ12" s="66">
        <v>5.9</v>
      </c>
      <c r="AK12" s="203">
        <v>5.7</v>
      </c>
      <c r="AL12" s="215">
        <v>6</v>
      </c>
      <c r="AM12" s="80">
        <v>6.6</v>
      </c>
      <c r="AN12" s="66">
        <v>6.9</v>
      </c>
      <c r="AO12" s="215">
        <v>5.7</v>
      </c>
      <c r="AP12" s="211">
        <f t="shared" si="2"/>
        <v>6.1</v>
      </c>
      <c r="AQ12" s="66">
        <v>6.2</v>
      </c>
      <c r="AR12" s="245">
        <v>6.7</v>
      </c>
      <c r="AS12" s="214">
        <v>6.4</v>
      </c>
      <c r="AT12" s="66">
        <v>6.8</v>
      </c>
      <c r="AU12" s="123">
        <v>5.7</v>
      </c>
      <c r="AV12" s="153">
        <v>6.4</v>
      </c>
      <c r="AW12" s="61">
        <v>6.6</v>
      </c>
      <c r="AX12" s="214">
        <v>5</v>
      </c>
      <c r="AY12" s="391">
        <f t="shared" si="3"/>
        <v>6.2</v>
      </c>
      <c r="AZ12" s="120"/>
      <c r="BB12" s="125"/>
      <c r="BC12" s="126"/>
      <c r="BD12" s="127"/>
    </row>
    <row r="13" spans="8:18" ht="18.75">
      <c r="H13" s="337"/>
      <c r="I13" s="337"/>
      <c r="J13" s="337"/>
      <c r="K13" s="337"/>
      <c r="L13" s="337"/>
      <c r="M13" s="337"/>
      <c r="N13" s="337"/>
      <c r="O13" s="337"/>
      <c r="P13" s="337"/>
      <c r="Q13" s="337"/>
      <c r="R13" s="358"/>
    </row>
    <row r="14" spans="8:18" ht="18.75">
      <c r="H14" s="338"/>
      <c r="I14" s="338"/>
      <c r="J14" s="338"/>
      <c r="K14" s="338"/>
      <c r="L14" s="338"/>
      <c r="M14" s="338"/>
      <c r="N14" s="338"/>
      <c r="O14" s="338"/>
      <c r="P14" s="338"/>
      <c r="Q14" s="338"/>
      <c r="R14" s="358"/>
    </row>
    <row r="15" spans="1:56" s="118" customFormat="1" ht="21" customHeight="1">
      <c r="A15" s="219"/>
      <c r="B15" s="220"/>
      <c r="C15" s="220"/>
      <c r="D15" s="221"/>
      <c r="E15" s="222"/>
      <c r="F15" s="121"/>
      <c r="G15" s="223"/>
      <c r="H15" s="224"/>
      <c r="I15" s="227"/>
      <c r="J15" s="225"/>
      <c r="K15" s="226"/>
      <c r="L15" s="228"/>
      <c r="M15" s="226"/>
      <c r="N15" s="218"/>
      <c r="O15" s="227"/>
      <c r="P15" s="219"/>
      <c r="Q15" s="225"/>
      <c r="R15" s="358"/>
      <c r="S15" s="227"/>
      <c r="T15" s="218"/>
      <c r="U15" s="218"/>
      <c r="V15" s="226"/>
      <c r="W15" s="226"/>
      <c r="X15" s="218"/>
      <c r="Y15" s="229"/>
      <c r="Z15" s="218"/>
      <c r="AA15" s="226"/>
      <c r="AB15" s="226"/>
      <c r="AC15" s="230"/>
      <c r="AD15" s="218"/>
      <c r="AE15" s="231"/>
      <c r="AF15" s="231"/>
      <c r="AG15" s="231"/>
      <c r="AH15" s="218"/>
      <c r="AI15" s="218"/>
      <c r="AJ15" s="218"/>
      <c r="AK15" s="218"/>
      <c r="AL15" s="218"/>
      <c r="AM15" s="229"/>
      <c r="AN15" s="218"/>
      <c r="AO15" s="218"/>
      <c r="AP15" s="218"/>
      <c r="AQ15" s="232"/>
      <c r="AR15" s="218"/>
      <c r="AS15" s="218"/>
      <c r="AT15" s="218"/>
      <c r="AU15" s="219"/>
      <c r="AV15" s="219"/>
      <c r="AW15" s="219"/>
      <c r="AX15" s="219"/>
      <c r="AY15" s="219"/>
      <c r="AZ15" s="219"/>
      <c r="BB15" s="177"/>
      <c r="BC15" s="177"/>
      <c r="BD15" s="177"/>
    </row>
    <row r="16" spans="1:56" s="118" customFormat="1" ht="21" customHeight="1">
      <c r="A16" s="458" t="s">
        <v>347</v>
      </c>
      <c r="B16" s="458"/>
      <c r="C16" s="458"/>
      <c r="D16" s="458"/>
      <c r="E16" s="458"/>
      <c r="F16" s="121"/>
      <c r="G16" s="223"/>
      <c r="H16" s="339"/>
      <c r="I16" s="340"/>
      <c r="J16" s="353"/>
      <c r="K16" s="354"/>
      <c r="L16" s="355"/>
      <c r="M16" s="354"/>
      <c r="N16" s="356"/>
      <c r="O16" s="340"/>
      <c r="P16" s="357"/>
      <c r="Q16" s="353"/>
      <c r="R16" s="358"/>
      <c r="S16" s="227"/>
      <c r="T16" s="218"/>
      <c r="U16" s="218"/>
      <c r="V16" s="226"/>
      <c r="W16" s="226"/>
      <c r="X16" s="218"/>
      <c r="Y16" s="229"/>
      <c r="Z16" s="218"/>
      <c r="AA16" s="226"/>
      <c r="AB16" s="226"/>
      <c r="AC16" s="230"/>
      <c r="AD16" s="218"/>
      <c r="AE16" s="231"/>
      <c r="AF16" s="231"/>
      <c r="AG16" s="231"/>
      <c r="AH16" s="218"/>
      <c r="AI16" s="218"/>
      <c r="AJ16" s="218"/>
      <c r="AK16" s="218"/>
      <c r="AL16" s="218"/>
      <c r="AM16" s="229"/>
      <c r="AN16" s="218"/>
      <c r="AO16" s="218"/>
      <c r="AP16" s="218"/>
      <c r="AQ16" s="232"/>
      <c r="AR16" s="218"/>
      <c r="AS16" s="218"/>
      <c r="AT16" s="218"/>
      <c r="AU16" s="219"/>
      <c r="AV16" s="219"/>
      <c r="AW16" s="219"/>
      <c r="AX16" s="219"/>
      <c r="AY16" s="219"/>
      <c r="AZ16" s="219"/>
      <c r="BB16" s="177"/>
      <c r="BC16" s="177"/>
      <c r="BD16" s="177"/>
    </row>
    <row r="17" spans="1:56" s="118" customFormat="1" ht="21" customHeight="1">
      <c r="A17" s="133">
        <v>7</v>
      </c>
      <c r="B17" s="134" t="s">
        <v>208</v>
      </c>
      <c r="C17" s="135" t="s">
        <v>1</v>
      </c>
      <c r="D17" s="136" t="s">
        <v>256</v>
      </c>
      <c r="E17" s="137" t="s">
        <v>238</v>
      </c>
      <c r="F17" s="325"/>
      <c r="G17" s="320" t="s">
        <v>355</v>
      </c>
      <c r="H17" s="335">
        <v>0</v>
      </c>
      <c r="I17" s="342">
        <v>0</v>
      </c>
      <c r="J17" s="335">
        <v>0</v>
      </c>
      <c r="K17" s="146">
        <v>0</v>
      </c>
      <c r="L17" s="140" t="s">
        <v>315</v>
      </c>
      <c r="M17" s="146">
        <v>0</v>
      </c>
      <c r="N17" s="143">
        <v>0</v>
      </c>
      <c r="O17" s="143">
        <v>0</v>
      </c>
      <c r="P17" s="143">
        <v>0</v>
      </c>
      <c r="Q17" s="349">
        <v>0</v>
      </c>
      <c r="R17" s="359">
        <f t="shared" si="4"/>
        <v>0</v>
      </c>
      <c r="S17" s="143">
        <v>0</v>
      </c>
      <c r="T17" s="143">
        <v>0</v>
      </c>
      <c r="U17" s="143">
        <v>0</v>
      </c>
      <c r="V17" s="146">
        <v>0</v>
      </c>
      <c r="W17" s="146">
        <v>0</v>
      </c>
      <c r="X17" s="143">
        <v>0</v>
      </c>
      <c r="Y17" s="145">
        <v>0</v>
      </c>
      <c r="Z17" s="143">
        <v>0</v>
      </c>
      <c r="AA17" s="146">
        <v>0</v>
      </c>
      <c r="AB17" s="188">
        <f aca="true" t="shared" si="5" ref="AB17:AB28">ROUND(SUMPRODUCT($S$6:$AA$6,S17:AA17)/20,1)</f>
        <v>0</v>
      </c>
      <c r="AC17" s="143">
        <v>0</v>
      </c>
      <c r="AD17" s="143">
        <v>0</v>
      </c>
      <c r="AE17" s="204">
        <v>0</v>
      </c>
      <c r="AF17" s="204">
        <v>0</v>
      </c>
      <c r="AG17" s="204">
        <v>0</v>
      </c>
      <c r="AH17" s="143">
        <v>0</v>
      </c>
      <c r="AI17" s="210">
        <f aca="true" t="shared" si="6" ref="AI17:AI28">ROUND(SUMPRODUCT($AC$6:$AH$6,AC17:AH17)/27,1)</f>
        <v>0</v>
      </c>
      <c r="AJ17" s="143">
        <v>0</v>
      </c>
      <c r="AK17" s="143">
        <v>0</v>
      </c>
      <c r="AL17" s="143">
        <v>0</v>
      </c>
      <c r="AM17" s="145">
        <v>0</v>
      </c>
      <c r="AN17" s="143">
        <v>0</v>
      </c>
      <c r="AO17" s="143">
        <v>0</v>
      </c>
      <c r="AP17" s="143">
        <f aca="true" t="shared" si="7" ref="AP17:AP28">ROUND(SUMPRODUCT($AJ$6:$AO$6,AJ17:AO17)/25,1)</f>
        <v>0</v>
      </c>
      <c r="AQ17" s="182">
        <v>0</v>
      </c>
      <c r="AR17" s="143"/>
      <c r="AS17" s="143"/>
      <c r="AT17" s="182">
        <v>0</v>
      </c>
      <c r="AU17" s="141"/>
      <c r="AV17" s="141"/>
      <c r="AW17" s="182">
        <v>0</v>
      </c>
      <c r="AX17" s="182">
        <v>0</v>
      </c>
      <c r="AY17" s="182">
        <v>0</v>
      </c>
      <c r="AZ17" s="144"/>
      <c r="BB17" s="125"/>
      <c r="BC17" s="126"/>
      <c r="BD17" s="127"/>
    </row>
    <row r="18" spans="1:56" s="118" customFormat="1" ht="21" customHeight="1">
      <c r="A18" s="133">
        <v>8</v>
      </c>
      <c r="B18" s="134" t="s">
        <v>211</v>
      </c>
      <c r="C18" s="135" t="s">
        <v>212</v>
      </c>
      <c r="D18" s="136" t="s">
        <v>256</v>
      </c>
      <c r="E18" s="137" t="s">
        <v>240</v>
      </c>
      <c r="F18" s="325"/>
      <c r="G18" s="320" t="s">
        <v>352</v>
      </c>
      <c r="H18" s="336">
        <v>8.3</v>
      </c>
      <c r="I18" s="343">
        <v>8</v>
      </c>
      <c r="J18" s="350">
        <v>8.6</v>
      </c>
      <c r="K18" s="142">
        <v>8.7</v>
      </c>
      <c r="L18" s="161">
        <v>7.1</v>
      </c>
      <c r="M18" s="142">
        <v>6.7</v>
      </c>
      <c r="N18" s="141">
        <v>6.5</v>
      </c>
      <c r="O18" s="141">
        <v>6.5</v>
      </c>
      <c r="P18" s="141">
        <v>8.9</v>
      </c>
      <c r="Q18" s="351">
        <v>6.7</v>
      </c>
      <c r="R18" s="346">
        <f t="shared" si="4"/>
        <v>7.5</v>
      </c>
      <c r="S18" s="141">
        <v>7.4</v>
      </c>
      <c r="T18" s="141">
        <v>9.4</v>
      </c>
      <c r="U18" s="141">
        <v>8.7</v>
      </c>
      <c r="V18" s="142">
        <v>7.5</v>
      </c>
      <c r="W18" s="142">
        <v>9</v>
      </c>
      <c r="X18" s="143">
        <v>3</v>
      </c>
      <c r="Y18" s="175">
        <v>7.4</v>
      </c>
      <c r="Z18" s="141">
        <v>7.4</v>
      </c>
      <c r="AA18" s="146">
        <v>0</v>
      </c>
      <c r="AB18" s="146">
        <f t="shared" si="5"/>
        <v>6.4</v>
      </c>
      <c r="AC18" s="143">
        <v>0</v>
      </c>
      <c r="AD18" s="141">
        <v>6.2</v>
      </c>
      <c r="AE18" s="204">
        <v>0</v>
      </c>
      <c r="AF18" s="204">
        <v>0</v>
      </c>
      <c r="AG18" s="204">
        <v>0</v>
      </c>
      <c r="AH18" s="143">
        <v>0</v>
      </c>
      <c r="AI18" s="143">
        <f t="shared" si="6"/>
        <v>1.1</v>
      </c>
      <c r="AJ18" s="143">
        <v>0</v>
      </c>
      <c r="AK18" s="143">
        <v>0</v>
      </c>
      <c r="AL18" s="143">
        <v>0</v>
      </c>
      <c r="AM18" s="145">
        <v>0</v>
      </c>
      <c r="AN18" s="143">
        <v>0</v>
      </c>
      <c r="AO18" s="143">
        <v>0</v>
      </c>
      <c r="AP18" s="143">
        <f t="shared" si="7"/>
        <v>0</v>
      </c>
      <c r="AQ18" s="182">
        <v>0</v>
      </c>
      <c r="AR18" s="143"/>
      <c r="AS18" s="143"/>
      <c r="AT18" s="182">
        <v>0</v>
      </c>
      <c r="AU18" s="141"/>
      <c r="AV18" s="141"/>
      <c r="AW18" s="182">
        <v>0</v>
      </c>
      <c r="AX18" s="182">
        <v>0</v>
      </c>
      <c r="AY18" s="182">
        <v>0</v>
      </c>
      <c r="AZ18" s="144"/>
      <c r="BB18" s="125"/>
      <c r="BC18" s="126"/>
      <c r="BD18" s="127"/>
    </row>
    <row r="19" spans="1:56" s="118" customFormat="1" ht="21" customHeight="1">
      <c r="A19" s="133">
        <v>9</v>
      </c>
      <c r="B19" s="134" t="s">
        <v>213</v>
      </c>
      <c r="C19" s="135" t="s">
        <v>214</v>
      </c>
      <c r="D19" s="136" t="s">
        <v>256</v>
      </c>
      <c r="E19" s="137" t="s">
        <v>241</v>
      </c>
      <c r="F19" s="325"/>
      <c r="G19" s="320" t="s">
        <v>358</v>
      </c>
      <c r="H19" s="335">
        <v>0</v>
      </c>
      <c r="I19" s="342">
        <v>0</v>
      </c>
      <c r="J19" s="335">
        <v>0</v>
      </c>
      <c r="K19" s="146">
        <v>0</v>
      </c>
      <c r="L19" s="140">
        <v>0</v>
      </c>
      <c r="M19" s="146">
        <v>0</v>
      </c>
      <c r="N19" s="143">
        <v>0</v>
      </c>
      <c r="O19" s="143">
        <v>0</v>
      </c>
      <c r="P19" s="143">
        <v>0</v>
      </c>
      <c r="Q19" s="349">
        <v>0</v>
      </c>
      <c r="R19" s="330">
        <f t="shared" si="4"/>
        <v>0</v>
      </c>
      <c r="S19" s="143">
        <v>0</v>
      </c>
      <c r="T19" s="143">
        <v>0</v>
      </c>
      <c r="U19" s="143">
        <v>0</v>
      </c>
      <c r="V19" s="146">
        <v>0</v>
      </c>
      <c r="W19" s="146">
        <v>0</v>
      </c>
      <c r="X19" s="143">
        <v>0</v>
      </c>
      <c r="Y19" s="145">
        <v>0</v>
      </c>
      <c r="Z19" s="143">
        <v>0</v>
      </c>
      <c r="AA19" s="146">
        <v>0</v>
      </c>
      <c r="AB19" s="146">
        <f t="shared" si="5"/>
        <v>0</v>
      </c>
      <c r="AC19" s="143">
        <v>0</v>
      </c>
      <c r="AD19" s="143">
        <v>0</v>
      </c>
      <c r="AE19" s="204">
        <v>0</v>
      </c>
      <c r="AF19" s="204">
        <v>0</v>
      </c>
      <c r="AG19" s="204">
        <v>0</v>
      </c>
      <c r="AH19" s="143">
        <v>0</v>
      </c>
      <c r="AI19" s="143">
        <f t="shared" si="6"/>
        <v>0</v>
      </c>
      <c r="AJ19" s="143">
        <v>0</v>
      </c>
      <c r="AK19" s="143">
        <v>0</v>
      </c>
      <c r="AL19" s="143">
        <v>0</v>
      </c>
      <c r="AM19" s="145">
        <v>0</v>
      </c>
      <c r="AN19" s="143">
        <v>0</v>
      </c>
      <c r="AO19" s="143">
        <v>0</v>
      </c>
      <c r="AP19" s="143">
        <f t="shared" si="7"/>
        <v>0</v>
      </c>
      <c r="AQ19" s="182">
        <v>0</v>
      </c>
      <c r="AR19" s="143"/>
      <c r="AS19" s="143"/>
      <c r="AT19" s="182">
        <v>0</v>
      </c>
      <c r="AU19" s="141"/>
      <c r="AV19" s="141"/>
      <c r="AW19" s="182">
        <v>0</v>
      </c>
      <c r="AX19" s="182">
        <v>0</v>
      </c>
      <c r="AY19" s="182">
        <v>0</v>
      </c>
      <c r="AZ19" s="144"/>
      <c r="BB19" s="125"/>
      <c r="BC19" s="126"/>
      <c r="BD19" s="127"/>
    </row>
    <row r="20" spans="1:56" s="118" customFormat="1" ht="21" customHeight="1">
      <c r="A20" s="133">
        <v>10</v>
      </c>
      <c r="B20" s="134" t="s">
        <v>215</v>
      </c>
      <c r="C20" s="135" t="s">
        <v>216</v>
      </c>
      <c r="D20" s="136" t="s">
        <v>256</v>
      </c>
      <c r="E20" s="137" t="s">
        <v>242</v>
      </c>
      <c r="F20" s="325"/>
      <c r="G20" s="320" t="s">
        <v>355</v>
      </c>
      <c r="H20" s="336">
        <v>8.3</v>
      </c>
      <c r="I20" s="343">
        <v>8</v>
      </c>
      <c r="J20" s="350">
        <v>8.4</v>
      </c>
      <c r="K20" s="142">
        <v>8.7</v>
      </c>
      <c r="L20" s="161">
        <v>7.5</v>
      </c>
      <c r="M20" s="142">
        <v>7.6</v>
      </c>
      <c r="N20" s="141">
        <v>7</v>
      </c>
      <c r="O20" s="141">
        <v>5.4</v>
      </c>
      <c r="P20" s="141">
        <v>9.2</v>
      </c>
      <c r="Q20" s="352">
        <v>7.7</v>
      </c>
      <c r="R20" s="346">
        <f t="shared" si="4"/>
        <v>7.8</v>
      </c>
      <c r="S20" s="141">
        <v>7.2</v>
      </c>
      <c r="T20" s="141">
        <v>8.8</v>
      </c>
      <c r="U20" s="141">
        <v>6.4</v>
      </c>
      <c r="V20" s="142">
        <v>8.6</v>
      </c>
      <c r="W20" s="142">
        <v>9.2</v>
      </c>
      <c r="X20" s="143">
        <v>3</v>
      </c>
      <c r="Y20" s="175">
        <v>7.4</v>
      </c>
      <c r="Z20" s="141">
        <v>6.9</v>
      </c>
      <c r="AA20" s="146">
        <v>0</v>
      </c>
      <c r="AB20" s="146">
        <f t="shared" si="5"/>
        <v>6.2</v>
      </c>
      <c r="AC20" s="143">
        <v>0</v>
      </c>
      <c r="AD20" s="141" t="s">
        <v>333</v>
      </c>
      <c r="AE20" s="204">
        <v>0</v>
      </c>
      <c r="AF20" s="204">
        <v>0</v>
      </c>
      <c r="AG20" s="204">
        <v>0</v>
      </c>
      <c r="AH20" s="143">
        <v>0</v>
      </c>
      <c r="AI20" s="143">
        <f t="shared" si="6"/>
        <v>0</v>
      </c>
      <c r="AJ20" s="143">
        <v>0</v>
      </c>
      <c r="AK20" s="143">
        <v>0</v>
      </c>
      <c r="AL20" s="143">
        <v>0</v>
      </c>
      <c r="AM20" s="145">
        <v>0</v>
      </c>
      <c r="AN20" s="143">
        <v>0</v>
      </c>
      <c r="AO20" s="143">
        <v>0</v>
      </c>
      <c r="AP20" s="143">
        <f t="shared" si="7"/>
        <v>0</v>
      </c>
      <c r="AQ20" s="182">
        <v>0</v>
      </c>
      <c r="AR20" s="143"/>
      <c r="AS20" s="143"/>
      <c r="AT20" s="182">
        <v>0</v>
      </c>
      <c r="AU20" s="141"/>
      <c r="AV20" s="141"/>
      <c r="AW20" s="182">
        <v>0</v>
      </c>
      <c r="AX20" s="182">
        <v>0</v>
      </c>
      <c r="AY20" s="182">
        <v>0</v>
      </c>
      <c r="AZ20" s="144"/>
      <c r="BB20" s="125"/>
      <c r="BC20" s="126"/>
      <c r="BD20" s="127"/>
    </row>
    <row r="21" spans="1:56" s="118" customFormat="1" ht="21" customHeight="1">
      <c r="A21" s="133">
        <v>11</v>
      </c>
      <c r="B21" s="134" t="s">
        <v>217</v>
      </c>
      <c r="C21" s="135" t="s">
        <v>109</v>
      </c>
      <c r="D21" s="136" t="s">
        <v>226</v>
      </c>
      <c r="E21" s="137" t="s">
        <v>243</v>
      </c>
      <c r="F21" s="325"/>
      <c r="G21" s="320"/>
      <c r="H21" s="336">
        <v>8.5</v>
      </c>
      <c r="I21" s="343">
        <v>7</v>
      </c>
      <c r="J21" s="350">
        <v>6.7</v>
      </c>
      <c r="K21" s="142">
        <v>6.8</v>
      </c>
      <c r="L21" s="161">
        <v>5.8</v>
      </c>
      <c r="M21" s="142">
        <v>6.3</v>
      </c>
      <c r="N21" s="141">
        <v>7.2</v>
      </c>
      <c r="O21" s="141">
        <v>6.1</v>
      </c>
      <c r="P21" s="143">
        <v>0</v>
      </c>
      <c r="Q21" s="349">
        <v>7.1</v>
      </c>
      <c r="R21" s="330">
        <f t="shared" si="4"/>
        <v>5.8</v>
      </c>
      <c r="S21" s="143">
        <v>0</v>
      </c>
      <c r="T21" s="143">
        <v>0</v>
      </c>
      <c r="U21" s="141">
        <v>7.3</v>
      </c>
      <c r="V21" s="146">
        <v>0</v>
      </c>
      <c r="W21" s="146">
        <v>0</v>
      </c>
      <c r="X21" s="143">
        <v>0</v>
      </c>
      <c r="Y21" s="145">
        <v>0</v>
      </c>
      <c r="Z21" s="143">
        <v>0</v>
      </c>
      <c r="AA21" s="146">
        <v>0</v>
      </c>
      <c r="AB21" s="162">
        <f t="shared" si="5"/>
        <v>0.7</v>
      </c>
      <c r="AC21" s="143">
        <v>0</v>
      </c>
      <c r="AD21" s="143">
        <v>0</v>
      </c>
      <c r="AE21" s="204">
        <v>0</v>
      </c>
      <c r="AF21" s="204">
        <v>0</v>
      </c>
      <c r="AG21" s="204">
        <v>0</v>
      </c>
      <c r="AH21" s="143">
        <v>0</v>
      </c>
      <c r="AI21" s="143">
        <f t="shared" si="6"/>
        <v>0</v>
      </c>
      <c r="AJ21" s="143">
        <v>0</v>
      </c>
      <c r="AK21" s="143">
        <v>0</v>
      </c>
      <c r="AL21" s="143">
        <v>0</v>
      </c>
      <c r="AM21" s="145">
        <v>0</v>
      </c>
      <c r="AN21" s="143">
        <v>0</v>
      </c>
      <c r="AO21" s="143">
        <v>0</v>
      </c>
      <c r="AP21" s="143">
        <f t="shared" si="7"/>
        <v>0</v>
      </c>
      <c r="AQ21" s="182">
        <v>0</v>
      </c>
      <c r="AR21" s="143"/>
      <c r="AS21" s="143"/>
      <c r="AT21" s="182">
        <v>0</v>
      </c>
      <c r="AU21" s="141"/>
      <c r="AV21" s="141"/>
      <c r="AW21" s="182">
        <v>0</v>
      </c>
      <c r="AX21" s="182">
        <v>0</v>
      </c>
      <c r="AY21" s="182"/>
      <c r="AZ21" s="144"/>
      <c r="BB21" s="125"/>
      <c r="BC21" s="126"/>
      <c r="BD21" s="127"/>
    </row>
    <row r="22" spans="1:56" s="118" customFormat="1" ht="21" customHeight="1">
      <c r="A22" s="133">
        <v>12</v>
      </c>
      <c r="B22" s="134" t="s">
        <v>220</v>
      </c>
      <c r="C22" s="135" t="s">
        <v>221</v>
      </c>
      <c r="D22" s="136" t="s">
        <v>226</v>
      </c>
      <c r="E22" s="137" t="s">
        <v>245</v>
      </c>
      <c r="F22" s="325"/>
      <c r="G22" s="320" t="s">
        <v>361</v>
      </c>
      <c r="H22" s="336">
        <v>8.5</v>
      </c>
      <c r="I22" s="343">
        <v>8</v>
      </c>
      <c r="J22" s="350">
        <v>6.4</v>
      </c>
      <c r="K22" s="142">
        <v>8.2</v>
      </c>
      <c r="L22" s="161">
        <v>5.8</v>
      </c>
      <c r="M22" s="142">
        <v>6.1</v>
      </c>
      <c r="N22" s="141">
        <v>7.2</v>
      </c>
      <c r="O22" s="141">
        <v>5</v>
      </c>
      <c r="P22" s="141">
        <v>7.7</v>
      </c>
      <c r="Q22" s="351">
        <v>7</v>
      </c>
      <c r="R22" s="346">
        <f t="shared" si="4"/>
        <v>6.5</v>
      </c>
      <c r="S22" s="141">
        <v>6.8</v>
      </c>
      <c r="T22" s="141">
        <v>7.5</v>
      </c>
      <c r="U22" s="141">
        <v>8.2</v>
      </c>
      <c r="V22" s="142">
        <v>7.7</v>
      </c>
      <c r="W22" s="142">
        <v>7.5</v>
      </c>
      <c r="X22" s="141">
        <v>7.9</v>
      </c>
      <c r="Y22" s="175">
        <v>6.8</v>
      </c>
      <c r="Z22" s="141">
        <v>7.5</v>
      </c>
      <c r="AA22" s="146">
        <v>6.9</v>
      </c>
      <c r="AB22" s="146">
        <f t="shared" si="5"/>
        <v>7.4</v>
      </c>
      <c r="AC22" s="141">
        <v>5.4</v>
      </c>
      <c r="AD22" s="141">
        <v>5.8</v>
      </c>
      <c r="AE22" s="204">
        <v>0</v>
      </c>
      <c r="AF22" s="204">
        <v>0</v>
      </c>
      <c r="AG22" s="204">
        <v>0</v>
      </c>
      <c r="AH22" s="141">
        <v>5</v>
      </c>
      <c r="AI22" s="143">
        <f t="shared" si="6"/>
        <v>2.8</v>
      </c>
      <c r="AJ22" s="143">
        <v>4</v>
      </c>
      <c r="AK22" s="143">
        <v>0</v>
      </c>
      <c r="AL22" s="143">
        <v>0</v>
      </c>
      <c r="AM22" s="145">
        <v>0</v>
      </c>
      <c r="AN22" s="143">
        <v>0</v>
      </c>
      <c r="AO22" s="143">
        <v>0</v>
      </c>
      <c r="AP22" s="143">
        <f t="shared" si="7"/>
        <v>0.8</v>
      </c>
      <c r="AQ22" s="182">
        <v>0</v>
      </c>
      <c r="AR22" s="143"/>
      <c r="AS22" s="143"/>
      <c r="AT22" s="182">
        <v>0</v>
      </c>
      <c r="AU22" s="133"/>
      <c r="AV22" s="133"/>
      <c r="AW22" s="182">
        <v>0</v>
      </c>
      <c r="AX22" s="182">
        <v>0</v>
      </c>
      <c r="AY22" s="182"/>
      <c r="AZ22" s="133"/>
      <c r="BB22" s="125"/>
      <c r="BC22" s="126"/>
      <c r="BD22" s="127"/>
    </row>
    <row r="23" spans="1:56" s="118" customFormat="1" ht="21" customHeight="1">
      <c r="A23" s="133">
        <v>13</v>
      </c>
      <c r="B23" s="134" t="s">
        <v>225</v>
      </c>
      <c r="C23" s="135" t="s">
        <v>226</v>
      </c>
      <c r="D23" s="136" t="s">
        <v>226</v>
      </c>
      <c r="E23" s="137" t="s">
        <v>248</v>
      </c>
      <c r="F23" s="325"/>
      <c r="G23" s="320"/>
      <c r="H23" s="335">
        <v>0</v>
      </c>
      <c r="I23" s="342">
        <v>0</v>
      </c>
      <c r="J23" s="335">
        <v>0</v>
      </c>
      <c r="K23" s="146">
        <v>0</v>
      </c>
      <c r="L23" s="140" t="s">
        <v>315</v>
      </c>
      <c r="M23" s="146">
        <v>0</v>
      </c>
      <c r="N23" s="143">
        <v>0</v>
      </c>
      <c r="O23" s="143">
        <v>0</v>
      </c>
      <c r="P23" s="143">
        <v>0</v>
      </c>
      <c r="Q23" s="349">
        <v>0</v>
      </c>
      <c r="R23" s="330">
        <f t="shared" si="4"/>
        <v>0</v>
      </c>
      <c r="S23" s="143">
        <v>0</v>
      </c>
      <c r="T23" s="143">
        <v>0</v>
      </c>
      <c r="U23" s="143">
        <v>0</v>
      </c>
      <c r="V23" s="146">
        <v>0</v>
      </c>
      <c r="W23" s="146">
        <v>0</v>
      </c>
      <c r="X23" s="143">
        <v>0</v>
      </c>
      <c r="Y23" s="145">
        <v>0</v>
      </c>
      <c r="Z23" s="143">
        <v>0</v>
      </c>
      <c r="AA23" s="146">
        <v>0</v>
      </c>
      <c r="AB23" s="146">
        <f t="shared" si="5"/>
        <v>0</v>
      </c>
      <c r="AC23" s="143">
        <v>0</v>
      </c>
      <c r="AD23" s="143">
        <v>0</v>
      </c>
      <c r="AE23" s="204">
        <v>0</v>
      </c>
      <c r="AF23" s="204">
        <v>0</v>
      </c>
      <c r="AG23" s="204">
        <v>0</v>
      </c>
      <c r="AH23" s="143">
        <v>0</v>
      </c>
      <c r="AI23" s="143">
        <f t="shared" si="6"/>
        <v>0</v>
      </c>
      <c r="AJ23" s="143">
        <v>0</v>
      </c>
      <c r="AK23" s="143">
        <v>0</v>
      </c>
      <c r="AL23" s="143">
        <v>0</v>
      </c>
      <c r="AM23" s="145">
        <v>0</v>
      </c>
      <c r="AN23" s="143">
        <v>0</v>
      </c>
      <c r="AO23" s="143">
        <v>0</v>
      </c>
      <c r="AP23" s="143">
        <f t="shared" si="7"/>
        <v>0</v>
      </c>
      <c r="AQ23" s="182">
        <v>0</v>
      </c>
      <c r="AR23" s="141"/>
      <c r="AS23" s="143"/>
      <c r="AT23" s="182">
        <v>0</v>
      </c>
      <c r="AU23" s="133"/>
      <c r="AV23" s="133"/>
      <c r="AW23" s="182">
        <v>0</v>
      </c>
      <c r="AX23" s="182">
        <v>0</v>
      </c>
      <c r="AY23" s="182"/>
      <c r="AZ23" s="133"/>
      <c r="BB23" s="125"/>
      <c r="BC23" s="126"/>
      <c r="BD23" s="127"/>
    </row>
    <row r="24" spans="1:56" s="118" customFormat="1" ht="21" customHeight="1">
      <c r="A24" s="133">
        <v>14</v>
      </c>
      <c r="B24" s="134" t="s">
        <v>231</v>
      </c>
      <c r="C24" s="135" t="s">
        <v>232</v>
      </c>
      <c r="D24" s="136" t="s">
        <v>226</v>
      </c>
      <c r="E24" s="137" t="s">
        <v>251</v>
      </c>
      <c r="F24" s="138"/>
      <c r="G24" s="320"/>
      <c r="H24" s="335">
        <v>0</v>
      </c>
      <c r="I24" s="342">
        <v>0</v>
      </c>
      <c r="J24" s="335">
        <v>0</v>
      </c>
      <c r="K24" s="146">
        <v>0</v>
      </c>
      <c r="L24" s="140">
        <v>0</v>
      </c>
      <c r="M24" s="146">
        <v>0</v>
      </c>
      <c r="N24" s="143">
        <v>0</v>
      </c>
      <c r="O24" s="143">
        <v>0</v>
      </c>
      <c r="P24" s="143">
        <v>0</v>
      </c>
      <c r="Q24" s="349">
        <v>0</v>
      </c>
      <c r="R24" s="330">
        <f t="shared" si="4"/>
        <v>0</v>
      </c>
      <c r="S24" s="143">
        <v>0</v>
      </c>
      <c r="T24" s="143">
        <v>0</v>
      </c>
      <c r="U24" s="143">
        <v>0</v>
      </c>
      <c r="V24" s="146">
        <v>0</v>
      </c>
      <c r="W24" s="146">
        <v>0</v>
      </c>
      <c r="X24" s="143">
        <v>0</v>
      </c>
      <c r="Y24" s="145">
        <v>0</v>
      </c>
      <c r="Z24" s="143">
        <v>0</v>
      </c>
      <c r="AA24" s="146">
        <v>0</v>
      </c>
      <c r="AB24" s="146">
        <f t="shared" si="5"/>
        <v>0</v>
      </c>
      <c r="AC24" s="143">
        <v>0</v>
      </c>
      <c r="AD24" s="143">
        <v>0</v>
      </c>
      <c r="AE24" s="204">
        <v>0</v>
      </c>
      <c r="AF24" s="204">
        <v>0</v>
      </c>
      <c r="AG24" s="204">
        <v>0</v>
      </c>
      <c r="AH24" s="143">
        <v>0</v>
      </c>
      <c r="AI24" s="143">
        <f t="shared" si="6"/>
        <v>0</v>
      </c>
      <c r="AJ24" s="143">
        <v>0</v>
      </c>
      <c r="AK24" s="143">
        <v>0</v>
      </c>
      <c r="AL24" s="143">
        <v>0</v>
      </c>
      <c r="AM24" s="145">
        <v>0</v>
      </c>
      <c r="AN24" s="143">
        <v>0</v>
      </c>
      <c r="AO24" s="143">
        <v>0</v>
      </c>
      <c r="AP24" s="143">
        <f t="shared" si="7"/>
        <v>0</v>
      </c>
      <c r="AQ24" s="182">
        <v>0</v>
      </c>
      <c r="AR24" s="143"/>
      <c r="AS24" s="143"/>
      <c r="AT24" s="182">
        <v>0</v>
      </c>
      <c r="AU24" s="133"/>
      <c r="AV24" s="133"/>
      <c r="AW24" s="182">
        <v>0</v>
      </c>
      <c r="AX24" s="182">
        <v>0</v>
      </c>
      <c r="AY24" s="182"/>
      <c r="AZ24" s="133"/>
      <c r="BB24" s="125"/>
      <c r="BC24" s="126"/>
      <c r="BD24" s="127"/>
    </row>
    <row r="25" spans="1:56" s="118" customFormat="1" ht="21" customHeight="1">
      <c r="A25" s="133">
        <v>15</v>
      </c>
      <c r="B25" s="134" t="s">
        <v>233</v>
      </c>
      <c r="C25" s="135" t="s">
        <v>234</v>
      </c>
      <c r="D25" s="136" t="s">
        <v>256</v>
      </c>
      <c r="E25" s="137" t="s">
        <v>252</v>
      </c>
      <c r="F25" s="138"/>
      <c r="G25" s="320" t="s">
        <v>362</v>
      </c>
      <c r="H25" s="336">
        <v>8.3</v>
      </c>
      <c r="I25" s="343">
        <v>6.4</v>
      </c>
      <c r="J25" s="350">
        <v>8</v>
      </c>
      <c r="K25" s="142">
        <v>8.1</v>
      </c>
      <c r="L25" s="161">
        <v>6.9</v>
      </c>
      <c r="M25" s="142">
        <v>6.3</v>
      </c>
      <c r="N25" s="141">
        <v>7</v>
      </c>
      <c r="O25" s="141">
        <v>7.8</v>
      </c>
      <c r="P25" s="141">
        <v>8.1</v>
      </c>
      <c r="Q25" s="351">
        <v>6.8</v>
      </c>
      <c r="R25" s="346">
        <f t="shared" si="4"/>
        <v>7.2</v>
      </c>
      <c r="S25" s="141">
        <v>7.7</v>
      </c>
      <c r="T25" s="141">
        <v>9.1</v>
      </c>
      <c r="U25" s="141">
        <v>6.3</v>
      </c>
      <c r="V25" s="142">
        <v>5.6</v>
      </c>
      <c r="W25" s="142">
        <v>8.6</v>
      </c>
      <c r="X25" s="143">
        <v>2</v>
      </c>
      <c r="Y25" s="175">
        <v>7.1</v>
      </c>
      <c r="Z25" s="141">
        <v>6.8</v>
      </c>
      <c r="AA25" s="142">
        <v>5.7</v>
      </c>
      <c r="AB25" s="146">
        <f t="shared" si="5"/>
        <v>6.6</v>
      </c>
      <c r="AC25" s="143">
        <v>0</v>
      </c>
      <c r="AD25" s="141">
        <v>6.7</v>
      </c>
      <c r="AE25" s="204">
        <v>0</v>
      </c>
      <c r="AF25" s="204">
        <v>0</v>
      </c>
      <c r="AG25" s="204">
        <v>0</v>
      </c>
      <c r="AH25" s="143">
        <v>0</v>
      </c>
      <c r="AI25" s="143">
        <f t="shared" si="6"/>
        <v>1.2</v>
      </c>
      <c r="AJ25" s="143">
        <v>0</v>
      </c>
      <c r="AK25" s="143">
        <v>0</v>
      </c>
      <c r="AL25" s="143">
        <v>0</v>
      </c>
      <c r="AM25" s="145">
        <v>0</v>
      </c>
      <c r="AN25" s="143">
        <v>0</v>
      </c>
      <c r="AO25" s="143">
        <v>0</v>
      </c>
      <c r="AP25" s="143">
        <f t="shared" si="7"/>
        <v>0</v>
      </c>
      <c r="AQ25" s="182">
        <v>0</v>
      </c>
      <c r="AR25" s="143"/>
      <c r="AS25" s="143"/>
      <c r="AT25" s="182">
        <v>0</v>
      </c>
      <c r="AU25" s="141"/>
      <c r="AV25" s="141"/>
      <c r="AW25" s="182">
        <v>0</v>
      </c>
      <c r="AX25" s="182">
        <v>0</v>
      </c>
      <c r="AY25" s="182"/>
      <c r="AZ25" s="144"/>
      <c r="BB25" s="125"/>
      <c r="BC25" s="126"/>
      <c r="BD25" s="127"/>
    </row>
    <row r="26" spans="1:56" s="118" customFormat="1" ht="21" customHeight="1">
      <c r="A26" s="133">
        <v>16</v>
      </c>
      <c r="B26" s="134" t="s">
        <v>143</v>
      </c>
      <c r="C26" s="135" t="s">
        <v>235</v>
      </c>
      <c r="D26" s="136" t="s">
        <v>226</v>
      </c>
      <c r="E26" s="137" t="s">
        <v>254</v>
      </c>
      <c r="F26" s="138"/>
      <c r="G26" s="320"/>
      <c r="H26" s="335">
        <v>0</v>
      </c>
      <c r="I26" s="342">
        <v>0</v>
      </c>
      <c r="J26" s="335">
        <v>0</v>
      </c>
      <c r="K26" s="146">
        <v>0</v>
      </c>
      <c r="L26" s="140">
        <v>0</v>
      </c>
      <c r="M26" s="146">
        <v>0</v>
      </c>
      <c r="N26" s="143">
        <v>0</v>
      </c>
      <c r="O26" s="143">
        <v>0</v>
      </c>
      <c r="P26" s="143">
        <v>0</v>
      </c>
      <c r="Q26" s="349">
        <v>0</v>
      </c>
      <c r="R26" s="330">
        <f t="shared" si="4"/>
        <v>0</v>
      </c>
      <c r="S26" s="143">
        <v>0</v>
      </c>
      <c r="T26" s="143">
        <v>0</v>
      </c>
      <c r="U26" s="143">
        <v>0</v>
      </c>
      <c r="V26" s="146">
        <v>0</v>
      </c>
      <c r="W26" s="146">
        <v>0</v>
      </c>
      <c r="X26" s="143">
        <v>0</v>
      </c>
      <c r="Y26" s="145">
        <v>0</v>
      </c>
      <c r="Z26" s="143">
        <v>0</v>
      </c>
      <c r="AA26" s="146">
        <v>0</v>
      </c>
      <c r="AB26" s="146">
        <f t="shared" si="5"/>
        <v>0</v>
      </c>
      <c r="AC26" s="143">
        <v>0</v>
      </c>
      <c r="AD26" s="143">
        <v>0</v>
      </c>
      <c r="AE26" s="204">
        <v>0</v>
      </c>
      <c r="AF26" s="204">
        <v>0</v>
      </c>
      <c r="AG26" s="204">
        <v>0</v>
      </c>
      <c r="AH26" s="143">
        <v>0</v>
      </c>
      <c r="AI26" s="143">
        <f t="shared" si="6"/>
        <v>0</v>
      </c>
      <c r="AJ26" s="143">
        <v>0</v>
      </c>
      <c r="AK26" s="143">
        <v>0</v>
      </c>
      <c r="AL26" s="143">
        <v>0</v>
      </c>
      <c r="AM26" s="145">
        <v>0</v>
      </c>
      <c r="AN26" s="143">
        <v>0</v>
      </c>
      <c r="AO26" s="143">
        <v>0</v>
      </c>
      <c r="AP26" s="143">
        <f t="shared" si="7"/>
        <v>0</v>
      </c>
      <c r="AQ26" s="182">
        <v>0</v>
      </c>
      <c r="AR26" s="143"/>
      <c r="AS26" s="143"/>
      <c r="AT26" s="182">
        <v>0</v>
      </c>
      <c r="AU26" s="133"/>
      <c r="AV26" s="133"/>
      <c r="AW26" s="182">
        <v>0</v>
      </c>
      <c r="AX26" s="182">
        <v>0</v>
      </c>
      <c r="AY26" s="182"/>
      <c r="AZ26" s="133"/>
      <c r="BB26" s="125"/>
      <c r="BC26" s="126"/>
      <c r="BD26" s="127"/>
    </row>
    <row r="27" spans="1:56" s="118" customFormat="1" ht="21" customHeight="1">
      <c r="A27" s="133">
        <v>17</v>
      </c>
      <c r="B27" s="134" t="s">
        <v>236</v>
      </c>
      <c r="C27" s="135" t="s">
        <v>237</v>
      </c>
      <c r="D27" s="136" t="s">
        <v>256</v>
      </c>
      <c r="E27" s="137" t="s">
        <v>255</v>
      </c>
      <c r="F27" s="138"/>
      <c r="G27" s="320" t="s">
        <v>356</v>
      </c>
      <c r="H27" s="336">
        <v>8.3</v>
      </c>
      <c r="I27" s="343">
        <v>7.4</v>
      </c>
      <c r="J27" s="350">
        <v>7.3</v>
      </c>
      <c r="K27" s="146">
        <v>1</v>
      </c>
      <c r="L27" s="140" t="s">
        <v>315</v>
      </c>
      <c r="M27" s="146" t="s">
        <v>315</v>
      </c>
      <c r="N27" s="143">
        <v>0</v>
      </c>
      <c r="O27" s="141">
        <v>5.6</v>
      </c>
      <c r="P27" s="133">
        <v>7.2</v>
      </c>
      <c r="Q27" s="351">
        <v>6.6</v>
      </c>
      <c r="R27" s="330">
        <f t="shared" si="4"/>
        <v>3.1</v>
      </c>
      <c r="S27" s="141">
        <v>6.6</v>
      </c>
      <c r="T27" s="143">
        <v>0</v>
      </c>
      <c r="U27" s="143">
        <v>0</v>
      </c>
      <c r="V27" s="146">
        <v>0</v>
      </c>
      <c r="W27" s="146">
        <v>0</v>
      </c>
      <c r="X27" s="143">
        <v>0</v>
      </c>
      <c r="Y27" s="145">
        <v>0</v>
      </c>
      <c r="Z27" s="143">
        <v>0</v>
      </c>
      <c r="AA27" s="146">
        <v>0</v>
      </c>
      <c r="AB27" s="146">
        <f t="shared" si="5"/>
        <v>0.7</v>
      </c>
      <c r="AC27" s="176">
        <v>0</v>
      </c>
      <c r="AD27" s="143">
        <v>0</v>
      </c>
      <c r="AE27" s="204">
        <v>0</v>
      </c>
      <c r="AF27" s="204">
        <v>0</v>
      </c>
      <c r="AG27" s="204">
        <v>0</v>
      </c>
      <c r="AH27" s="143">
        <v>0</v>
      </c>
      <c r="AI27" s="143">
        <f t="shared" si="6"/>
        <v>0</v>
      </c>
      <c r="AJ27" s="143">
        <v>0</v>
      </c>
      <c r="AK27" s="143">
        <v>0</v>
      </c>
      <c r="AL27" s="143">
        <v>0</v>
      </c>
      <c r="AM27" s="145">
        <v>0</v>
      </c>
      <c r="AN27" s="143">
        <v>0</v>
      </c>
      <c r="AO27" s="143">
        <v>0</v>
      </c>
      <c r="AP27" s="143">
        <f t="shared" si="7"/>
        <v>0</v>
      </c>
      <c r="AQ27" s="182">
        <v>0</v>
      </c>
      <c r="AR27" s="143"/>
      <c r="AS27" s="143"/>
      <c r="AT27" s="182">
        <v>0</v>
      </c>
      <c r="AU27" s="133"/>
      <c r="AV27" s="133"/>
      <c r="AW27" s="182">
        <v>0</v>
      </c>
      <c r="AX27" s="182">
        <v>0</v>
      </c>
      <c r="AY27" s="182"/>
      <c r="AZ27" s="133"/>
      <c r="BB27" s="125"/>
      <c r="BC27" s="126"/>
      <c r="BD27" s="127"/>
    </row>
    <row r="28" spans="1:56" s="118" customFormat="1" ht="21" customHeight="1">
      <c r="A28" s="133">
        <v>18</v>
      </c>
      <c r="B28" s="134" t="s">
        <v>222</v>
      </c>
      <c r="C28" s="135" t="s">
        <v>224</v>
      </c>
      <c r="D28" s="136" t="s">
        <v>256</v>
      </c>
      <c r="E28" s="137" t="s">
        <v>247</v>
      </c>
      <c r="F28" s="325"/>
      <c r="G28" s="320" t="s">
        <v>356</v>
      </c>
      <c r="H28" s="336">
        <v>8.3</v>
      </c>
      <c r="I28" s="343">
        <v>7.4</v>
      </c>
      <c r="J28" s="350">
        <v>7.4</v>
      </c>
      <c r="K28" s="142">
        <v>8.3</v>
      </c>
      <c r="L28" s="161">
        <v>6.6</v>
      </c>
      <c r="M28" s="142">
        <v>7.5</v>
      </c>
      <c r="N28" s="141">
        <v>7.5</v>
      </c>
      <c r="O28" s="141">
        <v>8.4</v>
      </c>
      <c r="P28" s="141">
        <v>8.9</v>
      </c>
      <c r="Q28" s="351">
        <v>8.1</v>
      </c>
      <c r="R28" s="346">
        <f t="shared" si="4"/>
        <v>7.6</v>
      </c>
      <c r="S28" s="141">
        <v>7.4</v>
      </c>
      <c r="T28" s="141">
        <v>8.5</v>
      </c>
      <c r="U28" s="141">
        <v>8.7</v>
      </c>
      <c r="V28" s="142">
        <v>6</v>
      </c>
      <c r="W28" s="142">
        <v>8.1</v>
      </c>
      <c r="X28" s="141">
        <v>7.1</v>
      </c>
      <c r="Y28" s="175">
        <v>7.1</v>
      </c>
      <c r="Z28" s="141">
        <v>7.4</v>
      </c>
      <c r="AA28" s="142">
        <v>6.5</v>
      </c>
      <c r="AB28" s="162">
        <f t="shared" si="5"/>
        <v>7.4</v>
      </c>
      <c r="AC28" s="141">
        <v>6.8</v>
      </c>
      <c r="AD28" s="141">
        <v>7.8</v>
      </c>
      <c r="AE28" s="144">
        <v>8.7</v>
      </c>
      <c r="AF28" s="141">
        <v>7</v>
      </c>
      <c r="AG28" s="326">
        <v>6.1</v>
      </c>
      <c r="AH28" s="141">
        <v>7.4</v>
      </c>
      <c r="AI28" s="233">
        <f t="shared" si="6"/>
        <v>7.1</v>
      </c>
      <c r="AJ28" s="141">
        <v>7.8</v>
      </c>
      <c r="AK28" s="326">
        <v>8.3</v>
      </c>
      <c r="AL28" s="233" t="s">
        <v>333</v>
      </c>
      <c r="AM28" s="234" t="s">
        <v>333</v>
      </c>
      <c r="AN28" s="233" t="s">
        <v>333</v>
      </c>
      <c r="AO28" s="233" t="s">
        <v>333</v>
      </c>
      <c r="AP28" s="143">
        <f t="shared" si="7"/>
        <v>2.9</v>
      </c>
      <c r="AQ28" s="182">
        <v>0</v>
      </c>
      <c r="AR28" s="141"/>
      <c r="AS28" s="133"/>
      <c r="AT28" s="182">
        <v>0</v>
      </c>
      <c r="AU28" s="133"/>
      <c r="AV28" s="133"/>
      <c r="AW28" s="182">
        <v>0</v>
      </c>
      <c r="AX28" s="182">
        <v>0</v>
      </c>
      <c r="AY28" s="182"/>
      <c r="AZ28" s="133"/>
      <c r="BB28" s="125"/>
      <c r="BC28" s="126"/>
      <c r="BD28" s="127"/>
    </row>
    <row r="29" spans="54:56" ht="18.75">
      <c r="BB29" s="177"/>
      <c r="BC29" s="177"/>
      <c r="BD29" s="177"/>
    </row>
    <row r="30" spans="1:56" ht="18">
      <c r="A30" s="122" t="s">
        <v>72</v>
      </c>
      <c r="BB30" s="125"/>
      <c r="BC30" s="126"/>
      <c r="BD30" s="127"/>
    </row>
    <row r="31" spans="2:56" ht="18">
      <c r="B31" s="118" t="s">
        <v>73</v>
      </c>
      <c r="C31" s="118"/>
      <c r="D31" s="118"/>
      <c r="E31" s="118"/>
      <c r="F31" s="118"/>
      <c r="G31" s="118"/>
      <c r="H31" s="118"/>
      <c r="I31" s="118"/>
      <c r="K31" s="118"/>
      <c r="S31" s="118"/>
      <c r="AA31" s="118"/>
      <c r="AB31" s="118"/>
      <c r="AH31" s="118"/>
      <c r="AI31" s="118"/>
      <c r="BB31" s="125"/>
      <c r="BC31" s="126"/>
      <c r="BD31" s="127"/>
    </row>
    <row r="32" spans="2:56" ht="18">
      <c r="B32" s="113" t="s">
        <v>204</v>
      </c>
      <c r="BB32" s="125"/>
      <c r="BC32" s="126"/>
      <c r="BD32" s="177"/>
    </row>
    <row r="33" spans="2:56" ht="18">
      <c r="B33" s="113" t="s">
        <v>205</v>
      </c>
      <c r="BB33" s="125"/>
      <c r="BC33" s="126"/>
      <c r="BD33" s="127"/>
    </row>
    <row r="34" spans="2:56" ht="18">
      <c r="B34" s="113" t="s">
        <v>206</v>
      </c>
      <c r="BB34" s="125"/>
      <c r="BC34" s="126"/>
      <c r="BD34" s="127"/>
    </row>
    <row r="35" spans="2:56" ht="18">
      <c r="B35" s="113" t="s">
        <v>77</v>
      </c>
      <c r="BB35" s="125"/>
      <c r="BC35" s="126"/>
      <c r="BD35" s="127"/>
    </row>
    <row r="36" spans="54:56" ht="18">
      <c r="BB36" s="125"/>
      <c r="BC36" s="126"/>
      <c r="BD36" s="127"/>
    </row>
    <row r="37" spans="54:56" ht="18">
      <c r="BB37" s="125"/>
      <c r="BC37" s="126"/>
      <c r="BD37" s="127"/>
    </row>
    <row r="38" spans="54:56" ht="18">
      <c r="BB38" s="125"/>
      <c r="BC38" s="126"/>
      <c r="BD38" s="127"/>
    </row>
    <row r="39" spans="54:56" ht="18">
      <c r="BB39" s="125"/>
      <c r="BC39" s="126"/>
      <c r="BD39" s="127"/>
    </row>
    <row r="40" spans="54:56" ht="18">
      <c r="BB40" s="125"/>
      <c r="BC40" s="126"/>
      <c r="BD40" s="127"/>
    </row>
    <row r="41" spans="54:56" ht="18">
      <c r="BB41" s="125"/>
      <c r="BC41" s="126"/>
      <c r="BD41" s="127"/>
    </row>
    <row r="42" spans="54:56" ht="18">
      <c r="BB42" s="125"/>
      <c r="BC42" s="126"/>
      <c r="BD42" s="127"/>
    </row>
    <row r="43" spans="54:56" ht="18">
      <c r="BB43" s="125"/>
      <c r="BC43" s="126"/>
      <c r="BD43" s="127"/>
    </row>
    <row r="44" spans="54:56" ht="18">
      <c r="BB44" s="125"/>
      <c r="BC44" s="126"/>
      <c r="BD44" s="127"/>
    </row>
    <row r="45" spans="54:56" ht="18">
      <c r="BB45" s="125"/>
      <c r="BC45" s="126"/>
      <c r="BD45" s="127"/>
    </row>
    <row r="46" spans="54:56" ht="18">
      <c r="BB46" s="125"/>
      <c r="BC46" s="126"/>
      <c r="BD46" s="127"/>
    </row>
    <row r="47" spans="54:56" ht="18">
      <c r="BB47" s="125"/>
      <c r="BC47" s="126"/>
      <c r="BD47" s="127"/>
    </row>
    <row r="48" spans="54:56" ht="18">
      <c r="BB48" s="125"/>
      <c r="BC48" s="126"/>
      <c r="BD48" s="127"/>
    </row>
    <row r="49" spans="54:56" ht="18">
      <c r="BB49" s="125"/>
      <c r="BC49" s="126"/>
      <c r="BD49" s="127"/>
    </row>
  </sheetData>
  <sheetProtection/>
  <mergeCells count="13">
    <mergeCell ref="A3:A4"/>
    <mergeCell ref="B3:C4"/>
    <mergeCell ref="D3:D4"/>
    <mergeCell ref="F3:F4"/>
    <mergeCell ref="E3:E4"/>
    <mergeCell ref="A16:E16"/>
    <mergeCell ref="AI3:AI5"/>
    <mergeCell ref="AP3:AP5"/>
    <mergeCell ref="R3:R5"/>
    <mergeCell ref="AB3:AB5"/>
    <mergeCell ref="G3:G4"/>
    <mergeCell ref="AZ3:AZ5"/>
    <mergeCell ref="AY4:AY5"/>
  </mergeCells>
  <printOptions/>
  <pageMargins left="0.47" right="0.26" top="0.55" bottom="0.31" header="0.5"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A42"/>
  <sheetViews>
    <sheetView zoomScalePageLayoutView="0" workbookViewId="0" topLeftCell="A1">
      <pane xSplit="3" ySplit="6" topLeftCell="AJ7" activePane="bottomRight" state="frozen"/>
      <selection pane="topLeft" activeCell="AG14" sqref="AG14"/>
      <selection pane="topRight" activeCell="AG14" sqref="AG14"/>
      <selection pane="bottomLeft" activeCell="AG14" sqref="AG14"/>
      <selection pane="bottomRight" activeCell="AV3" sqref="AV3:AV5"/>
    </sheetView>
  </sheetViews>
  <sheetFormatPr defaultColWidth="9.140625" defaultRowHeight="12.75"/>
  <cols>
    <col min="1" max="1" width="4.421875" style="17" customWidth="1"/>
    <col min="2" max="2" width="20.00390625" style="17" customWidth="1"/>
    <col min="3" max="3" width="11.421875" style="17" customWidth="1"/>
    <col min="4" max="4" width="13.140625" style="40" customWidth="1"/>
    <col min="5" max="5" width="17.140625" style="40" customWidth="1"/>
    <col min="6" max="6" width="18.7109375" style="40" customWidth="1"/>
    <col min="7" max="7" width="6.28125" style="40" customWidth="1"/>
    <col min="8" max="8" width="7.00390625" style="40" customWidth="1"/>
    <col min="9" max="9" width="6.7109375" style="40" customWidth="1"/>
    <col min="10" max="10" width="6.28125" style="40" customWidth="1"/>
    <col min="11" max="12" width="6.57421875" style="40" customWidth="1"/>
    <col min="13" max="13" width="6.7109375" style="40" customWidth="1"/>
    <col min="14" max="14" width="6.421875" style="40" customWidth="1"/>
    <col min="15" max="15" width="6.57421875" style="40" customWidth="1"/>
    <col min="16" max="23" width="7.7109375" style="40" customWidth="1"/>
    <col min="24" max="24" width="8.28125" style="40" customWidth="1"/>
    <col min="25" max="25" width="5.8515625" style="40" customWidth="1"/>
    <col min="26" max="26" width="6.421875" style="40" customWidth="1"/>
    <col min="27" max="27" width="5.7109375" style="40" customWidth="1"/>
    <col min="28" max="28" width="6.7109375" style="40" customWidth="1"/>
    <col min="29" max="29" width="5.7109375" style="40" customWidth="1"/>
    <col min="30" max="30" width="6.421875" style="40" customWidth="1"/>
    <col min="31" max="31" width="8.57421875" style="40" customWidth="1"/>
    <col min="32" max="32" width="6.28125" style="40" customWidth="1"/>
    <col min="33" max="33" width="5.28125" style="40" customWidth="1"/>
    <col min="34" max="34" width="5.57421875" style="40" customWidth="1"/>
    <col min="35" max="35" width="6.00390625" style="40" customWidth="1"/>
    <col min="36" max="36" width="7.140625" style="40" customWidth="1"/>
    <col min="37" max="37" width="7.00390625" style="40" customWidth="1"/>
    <col min="38" max="38" width="9.57421875" style="40" customWidth="1"/>
    <col min="39" max="40" width="5.8515625" style="40" customWidth="1"/>
    <col min="41" max="41" width="6.421875" style="40" customWidth="1"/>
    <col min="42" max="42" width="6.57421875" style="40" customWidth="1"/>
    <col min="43" max="43" width="6.28125" style="40" customWidth="1"/>
    <col min="44" max="44" width="8.140625" style="40" customWidth="1"/>
    <col min="45" max="46" width="5.421875" style="40" customWidth="1"/>
    <col min="47" max="47" width="7.28125" style="40" customWidth="1"/>
    <col min="48" max="48" width="14.57421875" style="40" customWidth="1"/>
    <col min="49" max="49" width="11.28125" style="17" customWidth="1"/>
    <col min="50" max="50" width="10.7109375" style="17" customWidth="1"/>
    <col min="51" max="55" width="14.28125" style="17" customWidth="1"/>
    <col min="56" max="16384" width="8.8515625" style="17" customWidth="1"/>
  </cols>
  <sheetData>
    <row r="1" spans="1:48" ht="16.5">
      <c r="A1" s="53" t="s">
        <v>287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row>
    <row r="2" spans="1:9" ht="16.5">
      <c r="A2" s="24"/>
      <c r="B2" s="40"/>
      <c r="C2" s="40"/>
      <c r="F2" s="149"/>
      <c r="I2" s="149"/>
    </row>
    <row r="3" spans="1:50" s="22" customFormat="1" ht="22.5" customHeight="1">
      <c r="A3" s="467" t="s">
        <v>0</v>
      </c>
      <c r="B3" s="465" t="s">
        <v>6</v>
      </c>
      <c r="C3" s="469"/>
      <c r="D3" s="463" t="s">
        <v>32</v>
      </c>
      <c r="E3" s="463" t="s">
        <v>5</v>
      </c>
      <c r="F3" s="465" t="s">
        <v>3</v>
      </c>
      <c r="G3" s="365">
        <v>1</v>
      </c>
      <c r="H3" s="102">
        <v>2</v>
      </c>
      <c r="I3" s="102">
        <v>3</v>
      </c>
      <c r="J3" s="102">
        <v>4</v>
      </c>
      <c r="K3" s="102">
        <v>5</v>
      </c>
      <c r="L3" s="102">
        <v>6</v>
      </c>
      <c r="M3" s="102">
        <v>7</v>
      </c>
      <c r="N3" s="366">
        <v>8</v>
      </c>
      <c r="O3" s="168"/>
      <c r="P3" s="102">
        <v>9</v>
      </c>
      <c r="Q3" s="102">
        <v>10</v>
      </c>
      <c r="R3" s="102">
        <v>11</v>
      </c>
      <c r="S3" s="102">
        <v>12</v>
      </c>
      <c r="T3" s="102">
        <v>13</v>
      </c>
      <c r="U3" s="102">
        <v>14</v>
      </c>
      <c r="V3" s="102">
        <v>15</v>
      </c>
      <c r="W3" s="102">
        <v>16</v>
      </c>
      <c r="X3" s="443" t="s">
        <v>334</v>
      </c>
      <c r="Y3" s="102">
        <v>17</v>
      </c>
      <c r="Z3" s="102">
        <v>18</v>
      </c>
      <c r="AA3" s="102">
        <v>19</v>
      </c>
      <c r="AB3" s="102">
        <v>20</v>
      </c>
      <c r="AC3" s="102">
        <v>21</v>
      </c>
      <c r="AD3" s="102">
        <v>22</v>
      </c>
      <c r="AE3" s="443" t="s">
        <v>343</v>
      </c>
      <c r="AF3" s="102">
        <v>23</v>
      </c>
      <c r="AG3" s="102">
        <v>24</v>
      </c>
      <c r="AH3" s="102">
        <v>25</v>
      </c>
      <c r="AI3" s="102">
        <v>26</v>
      </c>
      <c r="AJ3" s="102">
        <v>27</v>
      </c>
      <c r="AK3" s="102">
        <v>28</v>
      </c>
      <c r="AL3" s="443" t="s">
        <v>345</v>
      </c>
      <c r="AM3" s="102">
        <v>29</v>
      </c>
      <c r="AN3" s="102">
        <v>30</v>
      </c>
      <c r="AO3" s="102">
        <v>31</v>
      </c>
      <c r="AP3" s="102">
        <v>32</v>
      </c>
      <c r="AQ3" s="102">
        <v>33</v>
      </c>
      <c r="AR3" s="102">
        <v>34</v>
      </c>
      <c r="AS3" s="102">
        <v>35</v>
      </c>
      <c r="AT3" s="102">
        <v>36</v>
      </c>
      <c r="AU3" s="386"/>
      <c r="AV3" s="460" t="s">
        <v>38</v>
      </c>
      <c r="AW3" s="459"/>
      <c r="AX3" s="441"/>
    </row>
    <row r="4" spans="1:50" s="22" customFormat="1" ht="143.25" customHeight="1">
      <c r="A4" s="468"/>
      <c r="B4" s="466"/>
      <c r="C4" s="470"/>
      <c r="D4" s="464"/>
      <c r="E4" s="464"/>
      <c r="F4" s="466"/>
      <c r="G4" s="376" t="s">
        <v>81</v>
      </c>
      <c r="H4" s="263" t="s">
        <v>84</v>
      </c>
      <c r="I4" s="105" t="s">
        <v>7</v>
      </c>
      <c r="J4" s="105" t="s">
        <v>13</v>
      </c>
      <c r="K4" s="105" t="s">
        <v>82</v>
      </c>
      <c r="L4" s="105" t="s">
        <v>83</v>
      </c>
      <c r="M4" s="105" t="s">
        <v>12</v>
      </c>
      <c r="N4" s="370" t="s">
        <v>183</v>
      </c>
      <c r="O4" s="445" t="s">
        <v>320</v>
      </c>
      <c r="P4" s="105" t="s">
        <v>181</v>
      </c>
      <c r="Q4" s="105" t="s">
        <v>10</v>
      </c>
      <c r="R4" s="49" t="s">
        <v>182</v>
      </c>
      <c r="S4" s="75" t="s">
        <v>186</v>
      </c>
      <c r="T4" s="32" t="s">
        <v>184</v>
      </c>
      <c r="U4" s="32" t="s">
        <v>14</v>
      </c>
      <c r="V4" s="32" t="s">
        <v>15</v>
      </c>
      <c r="W4" s="33" t="s">
        <v>192</v>
      </c>
      <c r="X4" s="444"/>
      <c r="Y4" s="105" t="s">
        <v>61</v>
      </c>
      <c r="Z4" s="32" t="s">
        <v>185</v>
      </c>
      <c r="AA4" s="34" t="s">
        <v>34</v>
      </c>
      <c r="AB4" s="33" t="s">
        <v>203</v>
      </c>
      <c r="AC4" s="33" t="s">
        <v>187</v>
      </c>
      <c r="AD4" s="32" t="s">
        <v>188</v>
      </c>
      <c r="AE4" s="444"/>
      <c r="AF4" s="34" t="s">
        <v>198</v>
      </c>
      <c r="AG4" s="33" t="s">
        <v>196</v>
      </c>
      <c r="AH4" s="32" t="s">
        <v>189</v>
      </c>
      <c r="AI4" s="49" t="s">
        <v>190</v>
      </c>
      <c r="AJ4" s="32" t="s">
        <v>191</v>
      </c>
      <c r="AK4" s="33" t="s">
        <v>197</v>
      </c>
      <c r="AL4" s="444"/>
      <c r="AM4" s="33" t="s">
        <v>193</v>
      </c>
      <c r="AN4" s="33" t="s">
        <v>373</v>
      </c>
      <c r="AO4" s="33" t="s">
        <v>194</v>
      </c>
      <c r="AP4" s="33" t="s">
        <v>195</v>
      </c>
      <c r="AQ4" s="33" t="s">
        <v>11</v>
      </c>
      <c r="AR4" s="33" t="s">
        <v>313</v>
      </c>
      <c r="AS4" s="33" t="s">
        <v>201</v>
      </c>
      <c r="AT4" s="33" t="s">
        <v>202</v>
      </c>
      <c r="AU4" s="443" t="s">
        <v>372</v>
      </c>
      <c r="AV4" s="461"/>
      <c r="AW4" s="459"/>
      <c r="AX4" s="441"/>
    </row>
    <row r="5" spans="1:50" s="22" customFormat="1" ht="23.25" customHeight="1">
      <c r="A5" s="38"/>
      <c r="B5" s="41"/>
      <c r="C5" s="42"/>
      <c r="D5" s="39"/>
      <c r="E5" s="39"/>
      <c r="F5" s="250"/>
      <c r="G5" s="376">
        <v>60</v>
      </c>
      <c r="H5" s="263">
        <v>75</v>
      </c>
      <c r="I5" s="105">
        <v>90</v>
      </c>
      <c r="J5" s="105">
        <v>30</v>
      </c>
      <c r="K5" s="105">
        <v>75</v>
      </c>
      <c r="L5" s="105">
        <v>120</v>
      </c>
      <c r="M5" s="105">
        <v>60</v>
      </c>
      <c r="N5" s="370">
        <v>30</v>
      </c>
      <c r="O5" s="447"/>
      <c r="P5" s="105">
        <v>30</v>
      </c>
      <c r="Q5" s="105">
        <v>30</v>
      </c>
      <c r="R5" s="49">
        <v>30</v>
      </c>
      <c r="S5" s="48">
        <v>45</v>
      </c>
      <c r="T5" s="32">
        <v>90</v>
      </c>
      <c r="U5" s="32">
        <v>75</v>
      </c>
      <c r="V5" s="32">
        <v>60</v>
      </c>
      <c r="W5" s="33">
        <v>75</v>
      </c>
      <c r="X5" s="453"/>
      <c r="Y5" s="105">
        <v>30</v>
      </c>
      <c r="Z5" s="32">
        <v>90</v>
      </c>
      <c r="AA5" s="34">
        <v>90</v>
      </c>
      <c r="AB5" s="33">
        <v>75</v>
      </c>
      <c r="AC5" s="33">
        <v>150</v>
      </c>
      <c r="AD5" s="32">
        <v>60</v>
      </c>
      <c r="AE5" s="453"/>
      <c r="AF5" s="33">
        <v>60</v>
      </c>
      <c r="AG5" s="33">
        <v>90</v>
      </c>
      <c r="AH5" s="32">
        <v>150</v>
      </c>
      <c r="AI5" s="49">
        <v>90</v>
      </c>
      <c r="AJ5" s="32">
        <v>90</v>
      </c>
      <c r="AK5" s="33">
        <v>75</v>
      </c>
      <c r="AL5" s="453"/>
      <c r="AM5" s="33">
        <v>90</v>
      </c>
      <c r="AN5" s="33">
        <v>45</v>
      </c>
      <c r="AO5" s="33">
        <v>90</v>
      </c>
      <c r="AP5" s="33">
        <v>30</v>
      </c>
      <c r="AQ5" s="33">
        <v>45</v>
      </c>
      <c r="AR5" s="33">
        <v>160</v>
      </c>
      <c r="AS5" s="33">
        <v>45</v>
      </c>
      <c r="AT5" s="33">
        <v>410</v>
      </c>
      <c r="AU5" s="444"/>
      <c r="AV5" s="462"/>
      <c r="AW5" s="399"/>
      <c r="AX5" s="394"/>
    </row>
    <row r="6" spans="1:50" s="22" customFormat="1" ht="22.5" customHeight="1">
      <c r="A6" s="38"/>
      <c r="B6" s="41"/>
      <c r="C6" s="42"/>
      <c r="D6" s="39"/>
      <c r="E6" s="39"/>
      <c r="F6" s="250"/>
      <c r="G6" s="377">
        <v>4</v>
      </c>
      <c r="H6" s="367">
        <v>5</v>
      </c>
      <c r="I6" s="362">
        <v>6</v>
      </c>
      <c r="J6" s="362">
        <v>2</v>
      </c>
      <c r="K6" s="107">
        <v>5</v>
      </c>
      <c r="L6" s="107">
        <v>8</v>
      </c>
      <c r="M6" s="107">
        <v>4</v>
      </c>
      <c r="N6" s="371">
        <v>1</v>
      </c>
      <c r="O6" s="262">
        <f>SUM(I6:N6)</f>
        <v>26</v>
      </c>
      <c r="P6" s="107">
        <v>2</v>
      </c>
      <c r="Q6" s="107">
        <v>2</v>
      </c>
      <c r="R6" s="35">
        <v>2</v>
      </c>
      <c r="S6" s="35">
        <v>2</v>
      </c>
      <c r="T6" s="35">
        <v>5</v>
      </c>
      <c r="U6" s="35">
        <v>5</v>
      </c>
      <c r="V6" s="35">
        <v>4</v>
      </c>
      <c r="W6" s="36">
        <v>4</v>
      </c>
      <c r="X6" s="185">
        <f>SUM(P6:W6)</f>
        <v>26</v>
      </c>
      <c r="Y6" s="107">
        <v>2</v>
      </c>
      <c r="Z6" s="35">
        <v>4</v>
      </c>
      <c r="AA6" s="36">
        <v>4</v>
      </c>
      <c r="AB6" s="36">
        <v>4</v>
      </c>
      <c r="AC6" s="36">
        <v>6</v>
      </c>
      <c r="AD6" s="35">
        <v>4</v>
      </c>
      <c r="AE6" s="205">
        <f>SUM(Y6:AD6)</f>
        <v>24</v>
      </c>
      <c r="AF6" s="36">
        <v>4</v>
      </c>
      <c r="AG6" s="36">
        <v>4</v>
      </c>
      <c r="AH6" s="35">
        <v>6</v>
      </c>
      <c r="AI6" s="35">
        <v>4</v>
      </c>
      <c r="AJ6" s="35">
        <v>4</v>
      </c>
      <c r="AK6" s="36">
        <v>4</v>
      </c>
      <c r="AL6" s="216">
        <f>SUM(AF6:AK6)</f>
        <v>26</v>
      </c>
      <c r="AM6" s="36">
        <v>4</v>
      </c>
      <c r="AN6" s="36">
        <v>3</v>
      </c>
      <c r="AO6" s="36">
        <v>4</v>
      </c>
      <c r="AP6" s="36">
        <v>2</v>
      </c>
      <c r="AQ6" s="36">
        <v>3</v>
      </c>
      <c r="AR6" s="36">
        <v>6</v>
      </c>
      <c r="AS6" s="36">
        <v>3</v>
      </c>
      <c r="AT6" s="36">
        <v>9</v>
      </c>
      <c r="AU6" s="387">
        <f>SUM(AM6:AT6)</f>
        <v>34</v>
      </c>
      <c r="AV6" s="400">
        <f>O6+X6+AE6+AL6+AU6</f>
        <v>136</v>
      </c>
      <c r="AW6" s="395"/>
      <c r="AX6" s="396"/>
    </row>
    <row r="7" spans="1:53" s="22" customFormat="1" ht="22.5" customHeight="1">
      <c r="A7" s="60">
        <v>1</v>
      </c>
      <c r="B7" s="97" t="s">
        <v>136</v>
      </c>
      <c r="C7" s="96" t="s">
        <v>56</v>
      </c>
      <c r="D7" s="103" t="s">
        <v>370</v>
      </c>
      <c r="E7" s="104" t="s">
        <v>165</v>
      </c>
      <c r="F7" s="321" t="s">
        <v>363</v>
      </c>
      <c r="G7" s="378">
        <v>8.5</v>
      </c>
      <c r="H7" s="261">
        <v>8.4</v>
      </c>
      <c r="I7" s="373">
        <v>6.9</v>
      </c>
      <c r="J7" s="363">
        <v>8.3</v>
      </c>
      <c r="K7" s="66">
        <v>6.5</v>
      </c>
      <c r="L7" s="84">
        <v>6.4</v>
      </c>
      <c r="M7" s="66">
        <v>7</v>
      </c>
      <c r="N7" s="261">
        <v>6.9</v>
      </c>
      <c r="O7" s="364">
        <f>ROUND(SUMPRODUCT($I$6:$N$6,I7:N7)/26,1)</f>
        <v>6.8</v>
      </c>
      <c r="P7" s="66">
        <v>5.4</v>
      </c>
      <c r="Q7" s="66">
        <v>5.6</v>
      </c>
      <c r="R7" s="66">
        <v>8.7</v>
      </c>
      <c r="S7" s="66">
        <v>7</v>
      </c>
      <c r="T7" s="66">
        <v>7</v>
      </c>
      <c r="U7" s="73">
        <v>6.2</v>
      </c>
      <c r="V7" s="84">
        <v>6.6</v>
      </c>
      <c r="W7" s="84">
        <v>7.2</v>
      </c>
      <c r="X7" s="186">
        <f>ROUND(SUMPRODUCT($P$6:$W$6,P7:W7)/26,1)</f>
        <v>6.7</v>
      </c>
      <c r="Y7" s="66">
        <v>5.5</v>
      </c>
      <c r="Z7" s="66">
        <v>6.5</v>
      </c>
      <c r="AA7" s="66">
        <v>7.2</v>
      </c>
      <c r="AB7" s="66">
        <v>8</v>
      </c>
      <c r="AC7" s="66">
        <v>6.4</v>
      </c>
      <c r="AD7" s="66">
        <v>6</v>
      </c>
      <c r="AE7" s="206">
        <f>ROUND(SUMPRODUCT($Y$6:$AD$6,Y7:AD7)/24,1)</f>
        <v>6.7</v>
      </c>
      <c r="AF7" s="200">
        <v>6.4</v>
      </c>
      <c r="AG7" s="84">
        <v>5.9</v>
      </c>
      <c r="AH7" s="214">
        <v>6.4</v>
      </c>
      <c r="AI7" s="66">
        <v>6.9</v>
      </c>
      <c r="AJ7" s="80">
        <v>7.6</v>
      </c>
      <c r="AK7" s="66">
        <v>5.1</v>
      </c>
      <c r="AL7" s="150">
        <f>ROUND(SUMPRODUCT($AF$6:$AK$6,AF7:AK7)/26,1)</f>
        <v>6.4</v>
      </c>
      <c r="AM7" s="80">
        <v>6.8</v>
      </c>
      <c r="AN7" s="200">
        <v>6.9</v>
      </c>
      <c r="AO7" s="66">
        <v>7</v>
      </c>
      <c r="AP7" s="66">
        <v>7</v>
      </c>
      <c r="AQ7" s="212">
        <v>6.9</v>
      </c>
      <c r="AR7" s="80">
        <v>8.1</v>
      </c>
      <c r="AS7" s="66">
        <v>7.4</v>
      </c>
      <c r="AT7" s="80">
        <v>7.3</v>
      </c>
      <c r="AU7" s="81">
        <f>ROUND(SUMPRODUCT($AM$6:$AT$6,AM7:AT7)/34,1)</f>
        <v>7.3</v>
      </c>
      <c r="AV7" s="37"/>
      <c r="AW7" s="394"/>
      <c r="AX7" s="397"/>
      <c r="AZ7" s="108"/>
      <c r="BA7" s="109"/>
    </row>
    <row r="8" spans="1:53" s="20" customFormat="1" ht="22.5" customHeight="1">
      <c r="A8" s="60">
        <v>2</v>
      </c>
      <c r="B8" s="97" t="s">
        <v>137</v>
      </c>
      <c r="C8" s="96" t="s">
        <v>138</v>
      </c>
      <c r="D8" s="103" t="s">
        <v>370</v>
      </c>
      <c r="E8" s="104" t="s">
        <v>166</v>
      </c>
      <c r="F8" s="321" t="s">
        <v>358</v>
      </c>
      <c r="G8" s="378">
        <v>8.3</v>
      </c>
      <c r="H8" s="261">
        <v>7.4</v>
      </c>
      <c r="I8" s="373">
        <v>7.4</v>
      </c>
      <c r="J8" s="363">
        <v>8.3</v>
      </c>
      <c r="K8" s="66">
        <v>6.9</v>
      </c>
      <c r="L8" s="84">
        <v>7.8</v>
      </c>
      <c r="M8" s="66">
        <v>8.3</v>
      </c>
      <c r="N8" s="261">
        <v>7.5</v>
      </c>
      <c r="O8" s="364">
        <f aca="true" t="shared" si="0" ref="O8:O22">ROUND(SUMPRODUCT($I$6:$N$6,I8:N8)/26,1)</f>
        <v>7.6</v>
      </c>
      <c r="P8" s="66">
        <v>6.2</v>
      </c>
      <c r="Q8" s="66">
        <v>6.4</v>
      </c>
      <c r="R8" s="66">
        <v>7.8</v>
      </c>
      <c r="S8" s="66">
        <v>6.8</v>
      </c>
      <c r="T8" s="66">
        <v>6.4</v>
      </c>
      <c r="U8" s="66">
        <v>5.1</v>
      </c>
      <c r="V8" s="84">
        <v>7.1</v>
      </c>
      <c r="W8" s="84">
        <v>6.5</v>
      </c>
      <c r="X8" s="189">
        <f aca="true" t="shared" si="1" ref="X8:X22">ROUND(SUMPRODUCT($P$6:$W$6,P8:W8)/26,1)</f>
        <v>6.4</v>
      </c>
      <c r="Y8" s="66">
        <v>6.7</v>
      </c>
      <c r="Z8" s="66">
        <v>6.2</v>
      </c>
      <c r="AA8" s="66">
        <v>7.2</v>
      </c>
      <c r="AB8" s="66">
        <v>7.2</v>
      </c>
      <c r="AC8" s="66">
        <v>5.8</v>
      </c>
      <c r="AD8" s="66">
        <v>5.6</v>
      </c>
      <c r="AE8" s="206">
        <f>ROUND(SUMPRODUCT($Y$6:$AD$6,Y8:AD8)/24,1)</f>
        <v>6.4</v>
      </c>
      <c r="AF8" s="200">
        <v>6.2</v>
      </c>
      <c r="AG8" s="84">
        <v>6.6</v>
      </c>
      <c r="AH8" s="214">
        <v>6.1</v>
      </c>
      <c r="AI8" s="66">
        <v>7.1</v>
      </c>
      <c r="AJ8" s="80">
        <v>8</v>
      </c>
      <c r="AK8" s="66">
        <v>6.6</v>
      </c>
      <c r="AL8" s="150">
        <f aca="true" t="shared" si="2" ref="AL8:AL22">ROUND(SUMPRODUCT($AF$6:$AK$6,AF8:AK8)/26,1)</f>
        <v>6.7</v>
      </c>
      <c r="AM8" s="80">
        <v>7</v>
      </c>
      <c r="AN8" s="200">
        <v>6.2</v>
      </c>
      <c r="AO8" s="66">
        <v>6.1</v>
      </c>
      <c r="AP8" s="66">
        <v>6.4</v>
      </c>
      <c r="AQ8" s="212">
        <v>6.8</v>
      </c>
      <c r="AR8" s="80">
        <v>8.3</v>
      </c>
      <c r="AS8" s="66">
        <v>8.5</v>
      </c>
      <c r="AT8" s="80">
        <v>7.4</v>
      </c>
      <c r="AU8" s="81">
        <f aca="true" t="shared" si="3" ref="AU8:AU22">ROUND(SUMPRODUCT($AM$6:$AT$6,AM8:AT8)/34,1)</f>
        <v>7.2</v>
      </c>
      <c r="AV8" s="30"/>
      <c r="AW8" s="167"/>
      <c r="AX8" s="397"/>
      <c r="AZ8" s="108"/>
      <c r="BA8" s="109"/>
    </row>
    <row r="9" spans="1:53" s="20" customFormat="1" ht="22.5" customHeight="1">
      <c r="A9" s="60">
        <v>3</v>
      </c>
      <c r="B9" s="97" t="s">
        <v>139</v>
      </c>
      <c r="C9" s="96" t="s">
        <v>140</v>
      </c>
      <c r="D9" s="103" t="s">
        <v>370</v>
      </c>
      <c r="E9" s="104" t="s">
        <v>167</v>
      </c>
      <c r="F9" s="321" t="s">
        <v>364</v>
      </c>
      <c r="G9" s="378">
        <v>8.5</v>
      </c>
      <c r="H9" s="261">
        <v>6.6</v>
      </c>
      <c r="I9" s="373">
        <v>8.4</v>
      </c>
      <c r="J9" s="363">
        <v>8.5</v>
      </c>
      <c r="K9" s="66">
        <v>7.3</v>
      </c>
      <c r="L9" s="84">
        <v>7.7</v>
      </c>
      <c r="M9" s="66">
        <v>7.9</v>
      </c>
      <c r="N9" s="261">
        <v>7.9</v>
      </c>
      <c r="O9" s="364">
        <f t="shared" si="0"/>
        <v>7.9</v>
      </c>
      <c r="P9" s="66">
        <v>5.4</v>
      </c>
      <c r="Q9" s="66">
        <v>6.4</v>
      </c>
      <c r="R9" s="66">
        <v>8.2</v>
      </c>
      <c r="S9" s="66">
        <v>6.8</v>
      </c>
      <c r="T9" s="66">
        <v>7.5</v>
      </c>
      <c r="U9" s="66">
        <v>5.5</v>
      </c>
      <c r="V9" s="84">
        <v>5.8</v>
      </c>
      <c r="W9" s="84">
        <v>6.9</v>
      </c>
      <c r="X9" s="189">
        <f t="shared" si="1"/>
        <v>6.5</v>
      </c>
      <c r="Y9" s="66">
        <v>6.2</v>
      </c>
      <c r="Z9" s="66">
        <v>6.6</v>
      </c>
      <c r="AA9" s="66">
        <v>7</v>
      </c>
      <c r="AB9" s="66">
        <v>8.1</v>
      </c>
      <c r="AC9" s="66">
        <v>5.8</v>
      </c>
      <c r="AD9" s="66">
        <v>5.9</v>
      </c>
      <c r="AE9" s="206">
        <f aca="true" t="shared" si="4" ref="AE9:AE22">ROUND(SUMPRODUCT($Y$6:$AD$6,Y9:AD9)/24,1)</f>
        <v>6.6</v>
      </c>
      <c r="AF9" s="200">
        <v>6.9</v>
      </c>
      <c r="AG9" s="84">
        <v>7.6</v>
      </c>
      <c r="AH9" s="214">
        <v>6</v>
      </c>
      <c r="AI9" s="66">
        <v>6.4</v>
      </c>
      <c r="AJ9" s="80">
        <v>7.2</v>
      </c>
      <c r="AK9" s="66">
        <v>7.6</v>
      </c>
      <c r="AL9" s="150">
        <f t="shared" si="2"/>
        <v>6.9</v>
      </c>
      <c r="AM9" s="80">
        <v>7.7</v>
      </c>
      <c r="AN9" s="200">
        <v>7</v>
      </c>
      <c r="AO9" s="66">
        <v>6.7</v>
      </c>
      <c r="AP9" s="66">
        <v>5.9</v>
      </c>
      <c r="AQ9" s="202">
        <v>5.7</v>
      </c>
      <c r="AR9" s="80">
        <v>7.3</v>
      </c>
      <c r="AS9" s="66">
        <v>6.2</v>
      </c>
      <c r="AT9" s="80">
        <v>6.7</v>
      </c>
      <c r="AU9" s="80">
        <f t="shared" si="3"/>
        <v>6.8</v>
      </c>
      <c r="AV9" s="30"/>
      <c r="AW9" s="167"/>
      <c r="AX9" s="397"/>
      <c r="AZ9" s="108"/>
      <c r="BA9" s="109"/>
    </row>
    <row r="10" spans="1:53" s="20" customFormat="1" ht="22.5" customHeight="1">
      <c r="A10" s="60">
        <v>4</v>
      </c>
      <c r="B10" s="97" t="s">
        <v>141</v>
      </c>
      <c r="C10" s="96" t="s">
        <v>142</v>
      </c>
      <c r="D10" s="103" t="s">
        <v>370</v>
      </c>
      <c r="E10" s="104" t="s">
        <v>168</v>
      </c>
      <c r="F10" s="321" t="s">
        <v>356</v>
      </c>
      <c r="G10" s="378">
        <v>8.5</v>
      </c>
      <c r="H10" s="261">
        <v>7</v>
      </c>
      <c r="I10" s="373">
        <v>7.1</v>
      </c>
      <c r="J10" s="363">
        <v>8.5</v>
      </c>
      <c r="K10" s="66">
        <v>7.1</v>
      </c>
      <c r="L10" s="84">
        <v>7.2</v>
      </c>
      <c r="M10" s="66">
        <v>8.4</v>
      </c>
      <c r="N10" s="261">
        <v>7.6</v>
      </c>
      <c r="O10" s="364">
        <f t="shared" si="0"/>
        <v>7.5</v>
      </c>
      <c r="P10" s="66">
        <v>5.4</v>
      </c>
      <c r="Q10" s="66">
        <v>5.8</v>
      </c>
      <c r="R10" s="66">
        <v>7.7</v>
      </c>
      <c r="S10" s="66">
        <v>6.8</v>
      </c>
      <c r="T10" s="66">
        <v>7.5</v>
      </c>
      <c r="U10" s="66">
        <v>6.1</v>
      </c>
      <c r="V10" s="84">
        <v>7.3</v>
      </c>
      <c r="W10" s="84">
        <v>7.9</v>
      </c>
      <c r="X10" s="189">
        <f t="shared" si="1"/>
        <v>6.9</v>
      </c>
      <c r="Y10" s="66">
        <v>6.8</v>
      </c>
      <c r="Z10" s="66">
        <v>7.1</v>
      </c>
      <c r="AA10" s="66">
        <v>7.7</v>
      </c>
      <c r="AB10" s="66">
        <v>8.4</v>
      </c>
      <c r="AC10" s="66">
        <v>6.1</v>
      </c>
      <c r="AD10" s="66">
        <v>7.3</v>
      </c>
      <c r="AE10" s="206">
        <f t="shared" si="4"/>
        <v>7.2</v>
      </c>
      <c r="AF10" s="200">
        <v>5.5</v>
      </c>
      <c r="AG10" s="84">
        <v>8</v>
      </c>
      <c r="AH10" s="214">
        <v>7.6</v>
      </c>
      <c r="AI10" s="66">
        <v>6</v>
      </c>
      <c r="AJ10" s="80">
        <v>7.6</v>
      </c>
      <c r="AK10" s="66">
        <v>7.7</v>
      </c>
      <c r="AL10" s="150">
        <f t="shared" si="2"/>
        <v>7.1</v>
      </c>
      <c r="AM10" s="80">
        <v>7</v>
      </c>
      <c r="AN10" s="200">
        <v>7.3</v>
      </c>
      <c r="AO10" s="66">
        <v>6.8</v>
      </c>
      <c r="AP10" s="66">
        <v>6.6</v>
      </c>
      <c r="AQ10" s="202">
        <v>6.7</v>
      </c>
      <c r="AR10" s="80">
        <v>8</v>
      </c>
      <c r="AS10" s="66">
        <v>6.2</v>
      </c>
      <c r="AT10" s="80">
        <v>6.7</v>
      </c>
      <c r="AU10" s="80">
        <f t="shared" si="3"/>
        <v>7</v>
      </c>
      <c r="AV10" s="30"/>
      <c r="AW10" s="167"/>
      <c r="AX10" s="397"/>
      <c r="AZ10" s="108"/>
      <c r="BA10" s="109"/>
    </row>
    <row r="11" spans="1:53" s="20" customFormat="1" ht="22.5" customHeight="1">
      <c r="A11" s="60">
        <v>5</v>
      </c>
      <c r="B11" s="97" t="s">
        <v>143</v>
      </c>
      <c r="C11" s="96" t="s">
        <v>144</v>
      </c>
      <c r="D11" s="103" t="s">
        <v>370</v>
      </c>
      <c r="E11" s="104" t="s">
        <v>169</v>
      </c>
      <c r="F11" s="321" t="s">
        <v>365</v>
      </c>
      <c r="G11" s="378">
        <v>8.5</v>
      </c>
      <c r="H11" s="261">
        <v>8.8</v>
      </c>
      <c r="I11" s="373">
        <v>6.7</v>
      </c>
      <c r="J11" s="363">
        <v>8.4</v>
      </c>
      <c r="K11" s="66">
        <v>7.3</v>
      </c>
      <c r="L11" s="84">
        <v>6.7</v>
      </c>
      <c r="M11" s="66">
        <v>8.7</v>
      </c>
      <c r="N11" s="261">
        <v>7.9</v>
      </c>
      <c r="O11" s="364">
        <f t="shared" si="0"/>
        <v>7.3</v>
      </c>
      <c r="P11" s="66">
        <v>6.6</v>
      </c>
      <c r="Q11" s="73">
        <v>7.8</v>
      </c>
      <c r="R11" s="66">
        <v>7.6</v>
      </c>
      <c r="S11" s="66">
        <v>7</v>
      </c>
      <c r="T11" s="66">
        <v>7.1</v>
      </c>
      <c r="U11" s="66">
        <v>6.2</v>
      </c>
      <c r="V11" s="84">
        <v>6.4</v>
      </c>
      <c r="W11" s="84">
        <v>7.8</v>
      </c>
      <c r="X11" s="186">
        <f t="shared" si="1"/>
        <v>7</v>
      </c>
      <c r="Y11" s="66">
        <v>6</v>
      </c>
      <c r="Z11" s="66">
        <v>5.7</v>
      </c>
      <c r="AA11" s="66">
        <v>6.6</v>
      </c>
      <c r="AB11" s="66">
        <v>6.7</v>
      </c>
      <c r="AC11" s="66">
        <v>5.6</v>
      </c>
      <c r="AD11" s="66">
        <v>6.6</v>
      </c>
      <c r="AE11" s="206">
        <f t="shared" si="4"/>
        <v>6.2</v>
      </c>
      <c r="AF11" s="200">
        <v>6.4</v>
      </c>
      <c r="AG11" s="84">
        <v>6.6</v>
      </c>
      <c r="AH11" s="214">
        <v>6</v>
      </c>
      <c r="AI11" s="66">
        <v>6.7</v>
      </c>
      <c r="AJ11" s="80">
        <v>7.9</v>
      </c>
      <c r="AK11" s="66">
        <v>8.3</v>
      </c>
      <c r="AL11" s="150">
        <f t="shared" si="2"/>
        <v>6.9</v>
      </c>
      <c r="AM11" s="80">
        <v>7</v>
      </c>
      <c r="AN11" s="200">
        <v>7.2</v>
      </c>
      <c r="AO11" s="66">
        <v>6.4</v>
      </c>
      <c r="AP11" s="66">
        <v>5.8</v>
      </c>
      <c r="AQ11" s="202">
        <v>6.8</v>
      </c>
      <c r="AR11" s="80">
        <v>7.6</v>
      </c>
      <c r="AS11" s="66">
        <v>7</v>
      </c>
      <c r="AT11" s="80">
        <v>7</v>
      </c>
      <c r="AU11" s="80">
        <f t="shared" si="3"/>
        <v>7</v>
      </c>
      <c r="AV11" s="30"/>
      <c r="AW11" s="167"/>
      <c r="AX11" s="397"/>
      <c r="AZ11" s="108"/>
      <c r="BA11" s="109"/>
    </row>
    <row r="12" spans="1:53" s="20" customFormat="1" ht="22.5" customHeight="1">
      <c r="A12" s="60">
        <v>6</v>
      </c>
      <c r="B12" s="97" t="s">
        <v>145</v>
      </c>
      <c r="C12" s="96" t="s">
        <v>106</v>
      </c>
      <c r="D12" s="103" t="s">
        <v>370</v>
      </c>
      <c r="E12" s="104" t="s">
        <v>170</v>
      </c>
      <c r="F12" s="321" t="s">
        <v>356</v>
      </c>
      <c r="G12" s="379">
        <v>8.5</v>
      </c>
      <c r="H12" s="368">
        <v>7</v>
      </c>
      <c r="I12" s="374">
        <v>5.6</v>
      </c>
      <c r="J12" s="364">
        <v>5.6</v>
      </c>
      <c r="K12" s="66">
        <v>7</v>
      </c>
      <c r="L12" s="249">
        <v>7</v>
      </c>
      <c r="M12" s="66">
        <v>8.2</v>
      </c>
      <c r="N12" s="261">
        <v>7.2</v>
      </c>
      <c r="O12" s="364">
        <f t="shared" si="0"/>
        <v>6.8</v>
      </c>
      <c r="P12" s="66">
        <v>6.4</v>
      </c>
      <c r="Q12" s="73">
        <v>6.3</v>
      </c>
      <c r="R12" s="66">
        <v>8.1</v>
      </c>
      <c r="S12" s="66">
        <v>6.1</v>
      </c>
      <c r="T12" s="66">
        <v>7</v>
      </c>
      <c r="U12" s="73">
        <v>6.8</v>
      </c>
      <c r="V12" s="84">
        <v>6</v>
      </c>
      <c r="W12" s="84">
        <v>7.6</v>
      </c>
      <c r="X12" s="186">
        <f t="shared" si="1"/>
        <v>6.8</v>
      </c>
      <c r="Y12" s="66">
        <v>5.9</v>
      </c>
      <c r="Z12" s="66">
        <v>5.8</v>
      </c>
      <c r="AA12" s="66">
        <v>5.9</v>
      </c>
      <c r="AB12" s="66">
        <v>5.7</v>
      </c>
      <c r="AC12" s="73">
        <v>5.5</v>
      </c>
      <c r="AD12" s="66">
        <v>5.3</v>
      </c>
      <c r="AE12" s="207">
        <f t="shared" si="4"/>
        <v>5.7</v>
      </c>
      <c r="AF12" s="200">
        <v>6.9</v>
      </c>
      <c r="AG12" s="84">
        <v>7.6</v>
      </c>
      <c r="AH12" s="214">
        <v>5.8</v>
      </c>
      <c r="AI12" s="66">
        <v>6.1</v>
      </c>
      <c r="AJ12" s="80">
        <v>7.2</v>
      </c>
      <c r="AK12" s="66">
        <v>5.7</v>
      </c>
      <c r="AL12" s="150">
        <f t="shared" si="2"/>
        <v>6.5</v>
      </c>
      <c r="AM12" s="80">
        <v>7.1</v>
      </c>
      <c r="AN12" s="200">
        <v>7.1</v>
      </c>
      <c r="AO12" s="66">
        <v>6.4</v>
      </c>
      <c r="AP12" s="73">
        <v>7.4</v>
      </c>
      <c r="AQ12" s="212">
        <v>5.7</v>
      </c>
      <c r="AR12" s="80">
        <v>8.6</v>
      </c>
      <c r="AS12" s="66">
        <v>9.6</v>
      </c>
      <c r="AT12" s="80">
        <v>6</v>
      </c>
      <c r="AU12" s="81">
        <f t="shared" si="3"/>
        <v>7.1</v>
      </c>
      <c r="AV12" s="30"/>
      <c r="AW12" s="167"/>
      <c r="AX12" s="397"/>
      <c r="AZ12" s="108"/>
      <c r="BA12" s="109"/>
    </row>
    <row r="13" spans="1:53" s="20" customFormat="1" ht="22.5" customHeight="1">
      <c r="A13" s="60">
        <v>7</v>
      </c>
      <c r="B13" s="97" t="s">
        <v>146</v>
      </c>
      <c r="C13" s="96" t="s">
        <v>147</v>
      </c>
      <c r="D13" s="103" t="s">
        <v>370</v>
      </c>
      <c r="E13" s="104" t="s">
        <v>171</v>
      </c>
      <c r="F13" s="321" t="s">
        <v>366</v>
      </c>
      <c r="G13" s="380">
        <v>8.5</v>
      </c>
      <c r="H13" s="261">
        <v>7.8</v>
      </c>
      <c r="I13" s="373">
        <v>7</v>
      </c>
      <c r="J13" s="363">
        <v>8.2</v>
      </c>
      <c r="K13" s="187">
        <v>7.9</v>
      </c>
      <c r="L13" s="84">
        <v>6.4</v>
      </c>
      <c r="M13" s="66">
        <v>6.2</v>
      </c>
      <c r="N13" s="261">
        <v>7.9</v>
      </c>
      <c r="O13" s="364">
        <f t="shared" si="0"/>
        <v>7</v>
      </c>
      <c r="P13" s="66">
        <v>5.4</v>
      </c>
      <c r="Q13" s="73">
        <v>6.8</v>
      </c>
      <c r="R13" s="66">
        <v>7.8</v>
      </c>
      <c r="S13" s="66">
        <v>5.7</v>
      </c>
      <c r="T13" s="66">
        <v>6.9</v>
      </c>
      <c r="U13" s="66">
        <v>5.7</v>
      </c>
      <c r="V13" s="148">
        <v>6.8</v>
      </c>
      <c r="W13" s="84">
        <v>7.4</v>
      </c>
      <c r="X13" s="186">
        <f t="shared" si="1"/>
        <v>6.6</v>
      </c>
      <c r="Y13" s="66">
        <v>5.9</v>
      </c>
      <c r="Z13" s="66">
        <v>6.8</v>
      </c>
      <c r="AA13" s="66">
        <v>7.9</v>
      </c>
      <c r="AB13" s="66">
        <v>8.4</v>
      </c>
      <c r="AC13" s="66">
        <v>7.3</v>
      </c>
      <c r="AD13" s="66">
        <v>6.1</v>
      </c>
      <c r="AE13" s="206">
        <f t="shared" si="4"/>
        <v>7.2</v>
      </c>
      <c r="AF13" s="200">
        <v>5.8</v>
      </c>
      <c r="AG13" s="84">
        <v>6.9</v>
      </c>
      <c r="AH13" s="214">
        <v>6.1</v>
      </c>
      <c r="AI13" s="66">
        <v>6.6</v>
      </c>
      <c r="AJ13" s="80">
        <v>6.2</v>
      </c>
      <c r="AK13" s="66">
        <v>6.6</v>
      </c>
      <c r="AL13" s="150">
        <f t="shared" si="2"/>
        <v>6.3</v>
      </c>
      <c r="AM13" s="80">
        <v>6.5</v>
      </c>
      <c r="AN13" s="200">
        <v>7.3</v>
      </c>
      <c r="AO13" s="66">
        <v>6.8</v>
      </c>
      <c r="AP13" s="66">
        <v>5.8</v>
      </c>
      <c r="AQ13" s="212">
        <v>5.9</v>
      </c>
      <c r="AR13" s="80">
        <v>7.3</v>
      </c>
      <c r="AS13" s="66">
        <v>7.4</v>
      </c>
      <c r="AT13" s="80">
        <v>7.3</v>
      </c>
      <c r="AU13" s="81">
        <f t="shared" si="3"/>
        <v>6.9</v>
      </c>
      <c r="AV13" s="30"/>
      <c r="AW13" s="167"/>
      <c r="AX13" s="397"/>
      <c r="AZ13" s="108"/>
      <c r="BA13" s="109"/>
    </row>
    <row r="14" spans="1:53" s="20" customFormat="1" ht="22.5" customHeight="1">
      <c r="A14" s="60">
        <v>8</v>
      </c>
      <c r="B14" s="97" t="s">
        <v>148</v>
      </c>
      <c r="C14" s="96" t="s">
        <v>149</v>
      </c>
      <c r="D14" s="103" t="s">
        <v>370</v>
      </c>
      <c r="E14" s="104" t="s">
        <v>172</v>
      </c>
      <c r="F14" s="321" t="s">
        <v>367</v>
      </c>
      <c r="G14" s="380">
        <v>8.5</v>
      </c>
      <c r="H14" s="261">
        <v>7.8</v>
      </c>
      <c r="I14" s="373">
        <v>8.4</v>
      </c>
      <c r="J14" s="363">
        <v>8.3</v>
      </c>
      <c r="K14" s="66">
        <v>6.9</v>
      </c>
      <c r="L14" s="84">
        <v>7.9</v>
      </c>
      <c r="M14" s="66">
        <v>7.3</v>
      </c>
      <c r="N14" s="261">
        <v>8</v>
      </c>
      <c r="O14" s="364">
        <f t="shared" si="0"/>
        <v>7.8</v>
      </c>
      <c r="P14" s="66">
        <v>7.8</v>
      </c>
      <c r="Q14" s="66">
        <v>6</v>
      </c>
      <c r="R14" s="66">
        <v>8.1</v>
      </c>
      <c r="S14" s="66">
        <v>5.6</v>
      </c>
      <c r="T14" s="66">
        <v>6.9</v>
      </c>
      <c r="U14" s="66">
        <v>5.4</v>
      </c>
      <c r="V14" s="148">
        <v>6</v>
      </c>
      <c r="W14" s="84">
        <v>8.7</v>
      </c>
      <c r="X14" s="186">
        <f t="shared" si="1"/>
        <v>6.7</v>
      </c>
      <c r="Y14" s="66">
        <v>5.7</v>
      </c>
      <c r="Z14" s="66">
        <v>6.2</v>
      </c>
      <c r="AA14" s="66">
        <v>7.9</v>
      </c>
      <c r="AB14" s="66">
        <v>7.1</v>
      </c>
      <c r="AC14" s="66">
        <v>5.6</v>
      </c>
      <c r="AD14" s="66">
        <v>6.8</v>
      </c>
      <c r="AE14" s="206">
        <f t="shared" si="4"/>
        <v>6.5</v>
      </c>
      <c r="AF14" s="200">
        <v>7.6</v>
      </c>
      <c r="AG14" s="84">
        <v>5.9</v>
      </c>
      <c r="AH14" s="214">
        <v>5.9</v>
      </c>
      <c r="AI14" s="66">
        <v>6.5</v>
      </c>
      <c r="AJ14" s="80">
        <v>7.2</v>
      </c>
      <c r="AK14" s="66">
        <v>5.4</v>
      </c>
      <c r="AL14" s="150">
        <f t="shared" si="2"/>
        <v>6.4</v>
      </c>
      <c r="AM14" s="80">
        <v>6.6</v>
      </c>
      <c r="AN14" s="200">
        <v>7.1</v>
      </c>
      <c r="AO14" s="66">
        <v>6.5</v>
      </c>
      <c r="AP14" s="66">
        <v>6.3</v>
      </c>
      <c r="AQ14" s="212">
        <v>7</v>
      </c>
      <c r="AR14" s="80">
        <v>7.3</v>
      </c>
      <c r="AS14" s="66">
        <v>6.2</v>
      </c>
      <c r="AT14" s="80">
        <v>6</v>
      </c>
      <c r="AU14" s="81">
        <f t="shared" si="3"/>
        <v>6.6</v>
      </c>
      <c r="AV14" s="30"/>
      <c r="AW14" s="167"/>
      <c r="AX14" s="398"/>
      <c r="AY14" s="393"/>
      <c r="AZ14" s="108"/>
      <c r="BA14" s="109"/>
    </row>
    <row r="15" spans="1:53" s="20" customFormat="1" ht="22.5" customHeight="1">
      <c r="A15" s="60">
        <v>9</v>
      </c>
      <c r="B15" s="97" t="s">
        <v>150</v>
      </c>
      <c r="C15" s="96" t="s">
        <v>151</v>
      </c>
      <c r="D15" s="103" t="s">
        <v>370</v>
      </c>
      <c r="E15" s="104" t="s">
        <v>173</v>
      </c>
      <c r="F15" s="321" t="s">
        <v>350</v>
      </c>
      <c r="G15" s="380">
        <v>8.5</v>
      </c>
      <c r="H15" s="261">
        <v>8.2</v>
      </c>
      <c r="I15" s="373">
        <v>7.7</v>
      </c>
      <c r="J15" s="363">
        <v>7.2</v>
      </c>
      <c r="K15" s="66">
        <v>7.2</v>
      </c>
      <c r="L15" s="84">
        <v>6.9</v>
      </c>
      <c r="M15" s="66">
        <v>8.1</v>
      </c>
      <c r="N15" s="261">
        <v>7.9</v>
      </c>
      <c r="O15" s="364">
        <f t="shared" si="0"/>
        <v>7.4</v>
      </c>
      <c r="P15" s="66">
        <v>6.2</v>
      </c>
      <c r="Q15" s="73">
        <v>6.4</v>
      </c>
      <c r="R15" s="66">
        <v>7.8</v>
      </c>
      <c r="S15" s="66">
        <v>6.4</v>
      </c>
      <c r="T15" s="66">
        <v>6.9</v>
      </c>
      <c r="U15" s="73">
        <v>6.2</v>
      </c>
      <c r="V15" s="84">
        <v>6.8</v>
      </c>
      <c r="W15" s="84">
        <v>7.7</v>
      </c>
      <c r="X15" s="186">
        <f t="shared" si="1"/>
        <v>6.8</v>
      </c>
      <c r="Y15" s="66">
        <v>6.3</v>
      </c>
      <c r="Z15" s="66">
        <v>6.1</v>
      </c>
      <c r="AA15" s="66">
        <v>7.9</v>
      </c>
      <c r="AB15" s="66">
        <v>6.7</v>
      </c>
      <c r="AC15" s="66">
        <v>6.6</v>
      </c>
      <c r="AD15" s="66">
        <v>6.5</v>
      </c>
      <c r="AE15" s="206">
        <f t="shared" si="4"/>
        <v>6.7</v>
      </c>
      <c r="AF15" s="200">
        <v>6.3</v>
      </c>
      <c r="AG15" s="84">
        <v>6.7</v>
      </c>
      <c r="AH15" s="214">
        <v>5.8</v>
      </c>
      <c r="AI15" s="66">
        <v>6.8</v>
      </c>
      <c r="AJ15" s="80">
        <v>6.9</v>
      </c>
      <c r="AK15" s="73">
        <v>5.1</v>
      </c>
      <c r="AL15" s="150">
        <f t="shared" si="2"/>
        <v>6.2</v>
      </c>
      <c r="AM15" s="80">
        <v>6.6</v>
      </c>
      <c r="AN15" s="200">
        <v>7.7</v>
      </c>
      <c r="AO15" s="66">
        <v>6.5</v>
      </c>
      <c r="AP15" s="66">
        <v>6</v>
      </c>
      <c r="AQ15" s="202">
        <v>7.4</v>
      </c>
      <c r="AR15" s="80">
        <v>8.1</v>
      </c>
      <c r="AS15" s="66">
        <v>8.5</v>
      </c>
      <c r="AT15" s="80">
        <v>6.7</v>
      </c>
      <c r="AU15" s="80">
        <f t="shared" si="3"/>
        <v>7.2</v>
      </c>
      <c r="AV15" s="30"/>
      <c r="AW15" s="167"/>
      <c r="AX15" s="397"/>
      <c r="AZ15" s="108"/>
      <c r="BA15" s="109"/>
    </row>
    <row r="16" spans="1:53" s="20" customFormat="1" ht="22.5" customHeight="1">
      <c r="A16" s="60">
        <v>10</v>
      </c>
      <c r="B16" s="97" t="s">
        <v>152</v>
      </c>
      <c r="C16" s="96" t="s">
        <v>153</v>
      </c>
      <c r="D16" s="103" t="s">
        <v>370</v>
      </c>
      <c r="E16" s="104" t="s">
        <v>174</v>
      </c>
      <c r="F16" s="321" t="s">
        <v>368</v>
      </c>
      <c r="G16" s="380">
        <v>8.5</v>
      </c>
      <c r="H16" s="261">
        <v>8.2</v>
      </c>
      <c r="I16" s="373">
        <v>6.9</v>
      </c>
      <c r="J16" s="363">
        <v>8.5</v>
      </c>
      <c r="K16" s="66">
        <v>7.2</v>
      </c>
      <c r="L16" s="84">
        <v>7</v>
      </c>
      <c r="M16" s="66">
        <v>7</v>
      </c>
      <c r="N16" s="261">
        <v>9</v>
      </c>
      <c r="O16" s="364">
        <f t="shared" si="0"/>
        <v>7.2</v>
      </c>
      <c r="P16" s="66">
        <v>6.4</v>
      </c>
      <c r="Q16" s="66">
        <v>7</v>
      </c>
      <c r="R16" s="66">
        <v>6.6</v>
      </c>
      <c r="S16" s="66">
        <v>7</v>
      </c>
      <c r="T16" s="66">
        <v>7.6</v>
      </c>
      <c r="U16" s="66">
        <v>5.5</v>
      </c>
      <c r="V16" s="84">
        <v>6.2</v>
      </c>
      <c r="W16" s="84">
        <v>6.8</v>
      </c>
      <c r="X16" s="189">
        <f t="shared" si="1"/>
        <v>6.6</v>
      </c>
      <c r="Y16" s="66">
        <v>5.4</v>
      </c>
      <c r="Z16" s="73">
        <v>5.7</v>
      </c>
      <c r="AA16" s="66">
        <v>6.1</v>
      </c>
      <c r="AB16" s="66">
        <v>6.8</v>
      </c>
      <c r="AC16" s="73">
        <v>6.1</v>
      </c>
      <c r="AD16" s="66">
        <v>6.2</v>
      </c>
      <c r="AE16" s="207">
        <f>ROUND(SUMPRODUCT($Y$6:$AD$6,Y16:AD16)/24,1)</f>
        <v>6.1</v>
      </c>
      <c r="AF16" s="208">
        <v>6.9</v>
      </c>
      <c r="AG16" s="392">
        <v>0</v>
      </c>
      <c r="AH16" s="214">
        <v>6.3</v>
      </c>
      <c r="AI16" s="66">
        <v>6.7</v>
      </c>
      <c r="AJ16" s="80">
        <v>6.7</v>
      </c>
      <c r="AK16" s="73">
        <v>7</v>
      </c>
      <c r="AL16" s="150">
        <f t="shared" si="2"/>
        <v>5.7</v>
      </c>
      <c r="AM16" s="80">
        <v>7.1</v>
      </c>
      <c r="AN16" s="200">
        <v>6.2</v>
      </c>
      <c r="AO16" s="66">
        <v>5.7</v>
      </c>
      <c r="AP16" s="73">
        <v>7.3</v>
      </c>
      <c r="AQ16" s="212">
        <v>7.1</v>
      </c>
      <c r="AR16" s="80">
        <v>8.3</v>
      </c>
      <c r="AS16" s="66">
        <v>8.5</v>
      </c>
      <c r="AT16" s="80">
        <v>6.4</v>
      </c>
      <c r="AU16" s="81">
        <f t="shared" si="3"/>
        <v>7</v>
      </c>
      <c r="AV16" s="30"/>
      <c r="AW16" s="167"/>
      <c r="AX16" s="397"/>
      <c r="AZ16" s="108"/>
      <c r="BA16" s="109"/>
    </row>
    <row r="17" spans="1:53" s="20" customFormat="1" ht="22.5" customHeight="1">
      <c r="A17" s="60">
        <v>11</v>
      </c>
      <c r="B17" s="97" t="s">
        <v>154</v>
      </c>
      <c r="C17" s="96" t="s">
        <v>155</v>
      </c>
      <c r="D17" s="103" t="s">
        <v>370</v>
      </c>
      <c r="E17" s="104" t="s">
        <v>175</v>
      </c>
      <c r="F17" s="321" t="s">
        <v>359</v>
      </c>
      <c r="G17" s="380">
        <v>8.5</v>
      </c>
      <c r="H17" s="261">
        <v>7.8</v>
      </c>
      <c r="I17" s="373">
        <v>7.5</v>
      </c>
      <c r="J17" s="363">
        <v>8.4</v>
      </c>
      <c r="K17" s="66">
        <v>6.6</v>
      </c>
      <c r="L17" s="84">
        <v>7.6</v>
      </c>
      <c r="M17" s="66">
        <v>7.5</v>
      </c>
      <c r="N17" s="261">
        <v>7.9</v>
      </c>
      <c r="O17" s="364">
        <f t="shared" si="0"/>
        <v>7.4</v>
      </c>
      <c r="P17" s="66">
        <v>7</v>
      </c>
      <c r="Q17" s="73">
        <v>6.5</v>
      </c>
      <c r="R17" s="66">
        <v>7.4</v>
      </c>
      <c r="S17" s="66">
        <v>6.3</v>
      </c>
      <c r="T17" s="66">
        <v>6.4</v>
      </c>
      <c r="U17" s="66">
        <v>5.5</v>
      </c>
      <c r="V17" s="84">
        <v>6.1</v>
      </c>
      <c r="W17" s="84">
        <v>7.5</v>
      </c>
      <c r="X17" s="186">
        <f t="shared" si="1"/>
        <v>6.5</v>
      </c>
      <c r="Y17" s="66">
        <v>5.6</v>
      </c>
      <c r="Z17" s="150">
        <v>5.6</v>
      </c>
      <c r="AA17" s="66">
        <v>6.5</v>
      </c>
      <c r="AB17" s="66">
        <v>6.7</v>
      </c>
      <c r="AC17" s="73">
        <v>6.4</v>
      </c>
      <c r="AD17" s="66">
        <v>6.1</v>
      </c>
      <c r="AE17" s="207">
        <f t="shared" si="4"/>
        <v>6.2</v>
      </c>
      <c r="AF17" s="200">
        <v>6.8</v>
      </c>
      <c r="AG17" s="84">
        <v>6.1</v>
      </c>
      <c r="AH17" s="214">
        <v>5.9</v>
      </c>
      <c r="AI17" s="66">
        <v>6.7</v>
      </c>
      <c r="AJ17" s="80">
        <v>7.5</v>
      </c>
      <c r="AK17" s="73">
        <v>6.8</v>
      </c>
      <c r="AL17" s="150">
        <f t="shared" si="2"/>
        <v>6.6</v>
      </c>
      <c r="AM17" s="80">
        <v>7.2</v>
      </c>
      <c r="AN17" s="200">
        <v>6.9</v>
      </c>
      <c r="AO17" s="66">
        <v>6.5</v>
      </c>
      <c r="AP17" s="66">
        <v>6.1</v>
      </c>
      <c r="AQ17" s="212">
        <v>5.7</v>
      </c>
      <c r="AR17" s="80">
        <v>7</v>
      </c>
      <c r="AS17" s="66">
        <v>6.2</v>
      </c>
      <c r="AT17" s="80">
        <v>6</v>
      </c>
      <c r="AU17" s="81">
        <f t="shared" si="3"/>
        <v>6.5</v>
      </c>
      <c r="AV17" s="23"/>
      <c r="AW17" s="167"/>
      <c r="AX17" s="397"/>
      <c r="AZ17" s="108"/>
      <c r="BA17" s="109"/>
    </row>
    <row r="18" spans="1:53" s="20" customFormat="1" ht="22.5" customHeight="1">
      <c r="A18" s="178">
        <v>12</v>
      </c>
      <c r="B18" s="134" t="s">
        <v>156</v>
      </c>
      <c r="C18" s="135" t="s">
        <v>157</v>
      </c>
      <c r="D18" s="179" t="s">
        <v>370</v>
      </c>
      <c r="E18" s="180" t="s">
        <v>176</v>
      </c>
      <c r="F18" s="320" t="s">
        <v>365</v>
      </c>
      <c r="G18" s="381">
        <v>8.3</v>
      </c>
      <c r="H18" s="369">
        <v>5.5</v>
      </c>
      <c r="I18" s="375">
        <v>0</v>
      </c>
      <c r="J18" s="281">
        <v>0</v>
      </c>
      <c r="K18" s="143">
        <v>0</v>
      </c>
      <c r="L18" s="181">
        <v>0</v>
      </c>
      <c r="M18" s="182">
        <v>0</v>
      </c>
      <c r="N18" s="260">
        <v>0</v>
      </c>
      <c r="O18" s="382">
        <f t="shared" si="0"/>
        <v>0</v>
      </c>
      <c r="P18" s="143">
        <v>0</v>
      </c>
      <c r="Q18" s="143">
        <v>0</v>
      </c>
      <c r="R18" s="143">
        <v>0</v>
      </c>
      <c r="S18" s="143">
        <v>0</v>
      </c>
      <c r="T18" s="143">
        <v>0</v>
      </c>
      <c r="U18" s="143">
        <v>0</v>
      </c>
      <c r="V18" s="181">
        <v>0</v>
      </c>
      <c r="W18" s="181">
        <v>0</v>
      </c>
      <c r="X18" s="188">
        <f t="shared" si="1"/>
        <v>0</v>
      </c>
      <c r="Y18" s="143">
        <v>0</v>
      </c>
      <c r="Z18" s="143">
        <v>0</v>
      </c>
      <c r="AA18" s="143">
        <v>0</v>
      </c>
      <c r="AB18" s="143">
        <v>0</v>
      </c>
      <c r="AC18" s="143">
        <v>0</v>
      </c>
      <c r="AD18" s="143">
        <v>0</v>
      </c>
      <c r="AE18" s="209">
        <f t="shared" si="4"/>
        <v>0</v>
      </c>
      <c r="AF18" s="145">
        <v>0</v>
      </c>
      <c r="AG18" s="181">
        <v>0</v>
      </c>
      <c r="AH18" s="140">
        <v>0</v>
      </c>
      <c r="AI18" s="143">
        <v>0</v>
      </c>
      <c r="AJ18" s="145">
        <v>0</v>
      </c>
      <c r="AK18" s="143">
        <v>0</v>
      </c>
      <c r="AL18" s="217">
        <f t="shared" si="2"/>
        <v>0</v>
      </c>
      <c r="AM18" s="145">
        <v>0</v>
      </c>
      <c r="AN18" s="389">
        <v>0</v>
      </c>
      <c r="AO18" s="143">
        <v>0</v>
      </c>
      <c r="AP18" s="143">
        <v>0</v>
      </c>
      <c r="AQ18" s="204">
        <v>0</v>
      </c>
      <c r="AR18" s="204">
        <v>0</v>
      </c>
      <c r="AS18" s="143">
        <v>0</v>
      </c>
      <c r="AT18" s="145">
        <v>0</v>
      </c>
      <c r="AU18" s="145">
        <f t="shared" si="3"/>
        <v>0</v>
      </c>
      <c r="AV18" s="183"/>
      <c r="AW18" s="167"/>
      <c r="AX18" s="220"/>
      <c r="AZ18" s="108"/>
      <c r="BA18" s="109"/>
    </row>
    <row r="19" spans="1:53" s="20" customFormat="1" ht="22.5" customHeight="1">
      <c r="A19" s="60">
        <v>13</v>
      </c>
      <c r="B19" s="97" t="s">
        <v>158</v>
      </c>
      <c r="C19" s="96" t="s">
        <v>60</v>
      </c>
      <c r="D19" s="103" t="s">
        <v>370</v>
      </c>
      <c r="E19" s="104" t="s">
        <v>177</v>
      </c>
      <c r="F19" s="321" t="s">
        <v>350</v>
      </c>
      <c r="G19" s="380">
        <v>8.5</v>
      </c>
      <c r="H19" s="261">
        <v>5</v>
      </c>
      <c r="I19" s="373">
        <v>7.4</v>
      </c>
      <c r="J19" s="363">
        <v>8.5</v>
      </c>
      <c r="K19" s="66">
        <v>6</v>
      </c>
      <c r="L19" s="84">
        <v>7.2</v>
      </c>
      <c r="M19" s="66">
        <v>7.2</v>
      </c>
      <c r="N19" s="261">
        <v>7.7</v>
      </c>
      <c r="O19" s="364">
        <f t="shared" si="0"/>
        <v>7.1</v>
      </c>
      <c r="P19" s="66">
        <v>7.8</v>
      </c>
      <c r="Q19" s="66">
        <v>7.4</v>
      </c>
      <c r="R19" s="66">
        <v>8.2</v>
      </c>
      <c r="S19" s="66">
        <v>6.3</v>
      </c>
      <c r="T19" s="66">
        <v>7</v>
      </c>
      <c r="U19" s="66">
        <v>5.8</v>
      </c>
      <c r="V19" s="84">
        <v>5.6</v>
      </c>
      <c r="W19" s="84">
        <v>7.4</v>
      </c>
      <c r="X19" s="189">
        <f t="shared" si="1"/>
        <v>6.7</v>
      </c>
      <c r="Y19" s="66">
        <v>7</v>
      </c>
      <c r="Z19" s="66">
        <v>5.7</v>
      </c>
      <c r="AA19" s="73">
        <v>6</v>
      </c>
      <c r="AB19" s="66">
        <v>6.3</v>
      </c>
      <c r="AC19" s="73">
        <v>6.2</v>
      </c>
      <c r="AD19" s="66">
        <v>6</v>
      </c>
      <c r="AE19" s="207">
        <f t="shared" si="4"/>
        <v>6.1</v>
      </c>
      <c r="AF19" s="200">
        <v>6.3</v>
      </c>
      <c r="AG19" s="84">
        <v>7.5</v>
      </c>
      <c r="AH19" s="214">
        <v>6.1</v>
      </c>
      <c r="AI19" s="66">
        <v>7</v>
      </c>
      <c r="AJ19" s="80">
        <v>8</v>
      </c>
      <c r="AK19" s="66">
        <v>5.9</v>
      </c>
      <c r="AL19" s="150">
        <f t="shared" si="2"/>
        <v>6.7</v>
      </c>
      <c r="AM19" s="80">
        <v>7.1</v>
      </c>
      <c r="AN19" s="200">
        <v>7.6</v>
      </c>
      <c r="AO19" s="66">
        <v>6.3</v>
      </c>
      <c r="AP19" s="66">
        <v>6</v>
      </c>
      <c r="AQ19" s="202">
        <v>6.8</v>
      </c>
      <c r="AR19" s="80">
        <v>8.6</v>
      </c>
      <c r="AS19" s="66">
        <v>8.6</v>
      </c>
      <c r="AT19" s="80">
        <v>7</v>
      </c>
      <c r="AU19" s="80">
        <f t="shared" si="3"/>
        <v>7.3</v>
      </c>
      <c r="AV19" s="23"/>
      <c r="AW19" s="167"/>
      <c r="AX19" s="397"/>
      <c r="AZ19" s="108"/>
      <c r="BA19" s="109"/>
    </row>
    <row r="20" spans="1:53" s="20" customFormat="1" ht="22.5" customHeight="1">
      <c r="A20" s="60">
        <v>14</v>
      </c>
      <c r="B20" s="97" t="s">
        <v>159</v>
      </c>
      <c r="C20" s="96" t="s">
        <v>160</v>
      </c>
      <c r="D20" s="103" t="s">
        <v>370</v>
      </c>
      <c r="E20" s="104" t="s">
        <v>178</v>
      </c>
      <c r="F20" s="321" t="s">
        <v>359</v>
      </c>
      <c r="G20" s="380">
        <v>8.5</v>
      </c>
      <c r="H20" s="261">
        <v>7.8</v>
      </c>
      <c r="I20" s="373">
        <v>8.6</v>
      </c>
      <c r="J20" s="363">
        <v>7.8</v>
      </c>
      <c r="K20" s="66">
        <v>7.8</v>
      </c>
      <c r="L20" s="84">
        <v>7.5</v>
      </c>
      <c r="M20" s="66">
        <v>6</v>
      </c>
      <c r="N20" s="261">
        <v>8</v>
      </c>
      <c r="O20" s="364">
        <f t="shared" si="0"/>
        <v>7.6</v>
      </c>
      <c r="P20" s="66">
        <v>7.4</v>
      </c>
      <c r="Q20" s="73">
        <v>6.9</v>
      </c>
      <c r="R20" s="66">
        <v>7.6</v>
      </c>
      <c r="S20" s="66">
        <v>7</v>
      </c>
      <c r="T20" s="66">
        <v>7.8</v>
      </c>
      <c r="U20" s="66">
        <v>6.2</v>
      </c>
      <c r="V20" s="84">
        <v>8</v>
      </c>
      <c r="W20" s="84">
        <v>8.3</v>
      </c>
      <c r="X20" s="186">
        <f t="shared" si="1"/>
        <v>7.4</v>
      </c>
      <c r="Y20" s="66">
        <v>7.4</v>
      </c>
      <c r="Z20" s="66">
        <v>6.8</v>
      </c>
      <c r="AA20" s="66">
        <v>7.2</v>
      </c>
      <c r="AB20" s="66">
        <v>7.9</v>
      </c>
      <c r="AC20" s="66">
        <v>7.8</v>
      </c>
      <c r="AD20" s="66">
        <v>6.9</v>
      </c>
      <c r="AE20" s="206">
        <f t="shared" si="4"/>
        <v>7.4</v>
      </c>
      <c r="AF20" s="200">
        <v>7</v>
      </c>
      <c r="AG20" s="84">
        <v>7.5</v>
      </c>
      <c r="AH20" s="214">
        <v>6.7</v>
      </c>
      <c r="AI20" s="66">
        <v>8</v>
      </c>
      <c r="AJ20" s="80">
        <v>8</v>
      </c>
      <c r="AK20" s="66">
        <v>5.9</v>
      </c>
      <c r="AL20" s="150">
        <f t="shared" si="2"/>
        <v>7.1</v>
      </c>
      <c r="AM20" s="80">
        <v>7.4</v>
      </c>
      <c r="AN20" s="200">
        <v>7.9</v>
      </c>
      <c r="AO20" s="66">
        <v>8</v>
      </c>
      <c r="AP20" s="66">
        <v>6</v>
      </c>
      <c r="AQ20" s="202">
        <v>7.2</v>
      </c>
      <c r="AR20" s="80">
        <v>8.8</v>
      </c>
      <c r="AS20" s="66">
        <v>8.9</v>
      </c>
      <c r="AT20" s="80">
        <v>7</v>
      </c>
      <c r="AU20" s="80">
        <f t="shared" si="3"/>
        <v>7.7</v>
      </c>
      <c r="AV20" s="23"/>
      <c r="AW20" s="167"/>
      <c r="AX20" s="397"/>
      <c r="AZ20" s="108"/>
      <c r="BA20" s="109"/>
    </row>
    <row r="21" spans="1:53" s="20" customFormat="1" ht="22.5" customHeight="1">
      <c r="A21" s="60">
        <v>15</v>
      </c>
      <c r="B21" s="97" t="s">
        <v>161</v>
      </c>
      <c r="C21" s="96" t="s">
        <v>162</v>
      </c>
      <c r="D21" s="103" t="s">
        <v>370</v>
      </c>
      <c r="E21" s="104" t="s">
        <v>179</v>
      </c>
      <c r="F21" s="321" t="s">
        <v>369</v>
      </c>
      <c r="G21" s="380">
        <v>8.5</v>
      </c>
      <c r="H21" s="261">
        <v>8</v>
      </c>
      <c r="I21" s="373">
        <v>7.7</v>
      </c>
      <c r="J21" s="363">
        <v>8.3</v>
      </c>
      <c r="K21" s="66">
        <v>6.7</v>
      </c>
      <c r="L21" s="84">
        <v>7</v>
      </c>
      <c r="M21" s="66">
        <v>8.4</v>
      </c>
      <c r="N21" s="261">
        <v>7.7</v>
      </c>
      <c r="O21" s="364">
        <f t="shared" si="0"/>
        <v>7.4</v>
      </c>
      <c r="P21" s="66">
        <v>7.2</v>
      </c>
      <c r="Q21" s="66">
        <v>5.9</v>
      </c>
      <c r="R21" s="66">
        <v>8.3</v>
      </c>
      <c r="S21" s="66">
        <v>6.4</v>
      </c>
      <c r="T21" s="66">
        <v>6.4</v>
      </c>
      <c r="U21" s="66">
        <v>5.6</v>
      </c>
      <c r="V21" s="84">
        <v>7.3</v>
      </c>
      <c r="W21" s="84">
        <v>7.8</v>
      </c>
      <c r="X21" s="189">
        <f t="shared" si="1"/>
        <v>6.8</v>
      </c>
      <c r="Y21" s="66">
        <v>7.3</v>
      </c>
      <c r="Z21" s="66">
        <v>6.9</v>
      </c>
      <c r="AA21" s="66">
        <v>7.8</v>
      </c>
      <c r="AB21" s="66">
        <v>8.5</v>
      </c>
      <c r="AC21" s="66">
        <v>7.1</v>
      </c>
      <c r="AD21" s="66">
        <v>6.7</v>
      </c>
      <c r="AE21" s="206">
        <f t="shared" si="4"/>
        <v>7.4</v>
      </c>
      <c r="AF21" s="200">
        <v>7.6</v>
      </c>
      <c r="AG21" s="84">
        <v>7.2</v>
      </c>
      <c r="AH21" s="214">
        <v>7</v>
      </c>
      <c r="AI21" s="66">
        <v>7.4</v>
      </c>
      <c r="AJ21" s="80">
        <v>7.8</v>
      </c>
      <c r="AK21" s="66">
        <v>6.1</v>
      </c>
      <c r="AL21" s="150">
        <f t="shared" si="2"/>
        <v>7.2</v>
      </c>
      <c r="AM21" s="80">
        <v>6.6</v>
      </c>
      <c r="AN21" s="200">
        <v>7.3</v>
      </c>
      <c r="AO21" s="66">
        <v>7.6</v>
      </c>
      <c r="AP21" s="66">
        <v>5.7</v>
      </c>
      <c r="AQ21" s="202">
        <v>7.2</v>
      </c>
      <c r="AR21" s="80">
        <v>8.8</v>
      </c>
      <c r="AS21" s="66">
        <v>9.6</v>
      </c>
      <c r="AT21" s="80">
        <v>7.9</v>
      </c>
      <c r="AU21" s="80">
        <f t="shared" si="3"/>
        <v>7.8</v>
      </c>
      <c r="AV21" s="30"/>
      <c r="AW21" s="167"/>
      <c r="AX21" s="397"/>
      <c r="AZ21" s="108"/>
      <c r="BA21" s="109"/>
    </row>
    <row r="22" spans="1:53" s="20" customFormat="1" ht="22.5" customHeight="1">
      <c r="A22" s="60">
        <v>16</v>
      </c>
      <c r="B22" s="97" t="s">
        <v>163</v>
      </c>
      <c r="C22" s="96" t="s">
        <v>164</v>
      </c>
      <c r="D22" s="103" t="s">
        <v>370</v>
      </c>
      <c r="E22" s="104" t="s">
        <v>180</v>
      </c>
      <c r="F22" s="361" t="s">
        <v>371</v>
      </c>
      <c r="G22" s="380">
        <v>8.5</v>
      </c>
      <c r="H22" s="261">
        <v>6.3</v>
      </c>
      <c r="I22" s="329">
        <v>6.9</v>
      </c>
      <c r="J22" s="328">
        <v>8.5</v>
      </c>
      <c r="K22" s="72">
        <v>7.3</v>
      </c>
      <c r="L22" s="85">
        <v>7.3</v>
      </c>
      <c r="M22" s="153">
        <v>7.1</v>
      </c>
      <c r="N22" s="372">
        <v>7</v>
      </c>
      <c r="O22" s="364">
        <f t="shared" si="0"/>
        <v>7.3</v>
      </c>
      <c r="P22" s="160">
        <v>7</v>
      </c>
      <c r="Q22" s="73">
        <v>6.4</v>
      </c>
      <c r="R22" s="160">
        <v>7.1</v>
      </c>
      <c r="S22" s="66">
        <v>5.4</v>
      </c>
      <c r="T22" s="66">
        <v>6.2</v>
      </c>
      <c r="U22" s="66">
        <v>5.3</v>
      </c>
      <c r="V22" s="148">
        <v>5.8</v>
      </c>
      <c r="W22" s="84">
        <v>7.2</v>
      </c>
      <c r="X22" s="186">
        <f t="shared" si="1"/>
        <v>6.2</v>
      </c>
      <c r="Y22" s="66">
        <v>5.9</v>
      </c>
      <c r="Z22" s="66">
        <v>6.1</v>
      </c>
      <c r="AA22" s="66">
        <v>6.4</v>
      </c>
      <c r="AB22" s="66">
        <v>6.2</v>
      </c>
      <c r="AC22" s="66">
        <v>5.5</v>
      </c>
      <c r="AD22" s="66">
        <v>5.7</v>
      </c>
      <c r="AE22" s="206">
        <f t="shared" si="4"/>
        <v>5.9</v>
      </c>
      <c r="AF22" s="200">
        <v>5.8</v>
      </c>
      <c r="AG22" s="84">
        <v>8</v>
      </c>
      <c r="AH22" s="213">
        <v>6.9</v>
      </c>
      <c r="AI22" s="66">
        <v>6</v>
      </c>
      <c r="AJ22" s="80">
        <v>6.6</v>
      </c>
      <c r="AK22" s="66">
        <v>5.7</v>
      </c>
      <c r="AL22" s="150">
        <f t="shared" si="2"/>
        <v>6.5</v>
      </c>
      <c r="AM22" s="80">
        <v>6.6</v>
      </c>
      <c r="AN22" s="200">
        <v>7.3</v>
      </c>
      <c r="AO22" s="66">
        <v>6.5</v>
      </c>
      <c r="AP22" s="73">
        <v>7.6</v>
      </c>
      <c r="AQ22" s="212">
        <v>5.6</v>
      </c>
      <c r="AR22" s="80">
        <v>7.3</v>
      </c>
      <c r="AS22" s="66">
        <v>6.2</v>
      </c>
      <c r="AT22" s="80">
        <v>6.7</v>
      </c>
      <c r="AU22" s="81">
        <f t="shared" si="3"/>
        <v>6.7</v>
      </c>
      <c r="AV22" s="30"/>
      <c r="AW22" s="167"/>
      <c r="AX22" s="397"/>
      <c r="AZ22" s="108"/>
      <c r="BA22" s="109"/>
    </row>
    <row r="23" spans="1:53" ht="18">
      <c r="A23" s="69" t="s">
        <v>72</v>
      </c>
      <c r="AX23" s="106"/>
      <c r="AZ23" s="108"/>
      <c r="BA23" s="109"/>
    </row>
    <row r="24" spans="2:53" ht="18">
      <c r="B24" s="20" t="s">
        <v>73</v>
      </c>
      <c r="C24" s="20"/>
      <c r="D24" s="20"/>
      <c r="E24" s="20"/>
      <c r="F24" s="20"/>
      <c r="G24" s="20"/>
      <c r="H24" s="20"/>
      <c r="I24" s="20"/>
      <c r="J24" s="20"/>
      <c r="K24" s="20"/>
      <c r="L24" s="20"/>
      <c r="M24" s="20"/>
      <c r="N24" s="20"/>
      <c r="O24" s="20"/>
      <c r="P24" s="20"/>
      <c r="Q24" s="20"/>
      <c r="S24" s="20"/>
      <c r="U24" s="20"/>
      <c r="V24" s="20"/>
      <c r="Y24" s="20"/>
      <c r="AD24" s="20"/>
      <c r="AE24" s="20"/>
      <c r="AH24" s="20"/>
      <c r="AQ24" s="20" t="s">
        <v>319</v>
      </c>
      <c r="AX24" s="106"/>
      <c r="AZ24" s="108"/>
      <c r="BA24" s="109"/>
    </row>
    <row r="25" spans="2:53" ht="18">
      <c r="B25" s="17" t="s">
        <v>74</v>
      </c>
      <c r="AX25" s="106"/>
      <c r="AZ25" s="108"/>
      <c r="BA25" s="109"/>
    </row>
    <row r="26" spans="2:53" ht="18">
      <c r="B26" s="17" t="s">
        <v>316</v>
      </c>
      <c r="AX26" s="106"/>
      <c r="AZ26" s="108"/>
      <c r="BA26" s="109"/>
    </row>
    <row r="27" spans="2:53" ht="18">
      <c r="B27" s="17" t="s">
        <v>76</v>
      </c>
      <c r="AX27" s="106"/>
      <c r="AZ27" s="108"/>
      <c r="BA27" s="109"/>
    </row>
    <row r="28" spans="2:53" ht="18">
      <c r="B28" s="17" t="s">
        <v>77</v>
      </c>
      <c r="AX28" s="106"/>
      <c r="AZ28" s="108"/>
      <c r="BA28" s="109"/>
    </row>
    <row r="29" spans="50:53" ht="18">
      <c r="AX29" s="106"/>
      <c r="AZ29" s="108"/>
      <c r="BA29" s="109"/>
    </row>
    <row r="30" spans="50:53" ht="18">
      <c r="AX30" s="106"/>
      <c r="AZ30" s="108"/>
      <c r="BA30" s="109"/>
    </row>
    <row r="31" spans="50:53" ht="18">
      <c r="AX31" s="106"/>
      <c r="AZ31" s="108"/>
      <c r="BA31" s="109"/>
    </row>
    <row r="32" spans="50:53" ht="18">
      <c r="AX32" s="106"/>
      <c r="AZ32" s="108"/>
      <c r="BA32" s="109"/>
    </row>
    <row r="33" spans="50:53" ht="18">
      <c r="AX33" s="106"/>
      <c r="AZ33" s="108"/>
      <c r="BA33" s="109"/>
    </row>
    <row r="34" spans="50:53" ht="18">
      <c r="AX34" s="106"/>
      <c r="AZ34" s="108"/>
      <c r="BA34" s="109"/>
    </row>
    <row r="35" spans="50:53" ht="18">
      <c r="AX35" s="106"/>
      <c r="AZ35" s="108"/>
      <c r="BA35" s="109"/>
    </row>
    <row r="36" spans="50:53" ht="18">
      <c r="AX36" s="106"/>
      <c r="AZ36" s="108"/>
      <c r="BA36" s="109"/>
    </row>
    <row r="37" spans="50:53" ht="18">
      <c r="AX37" s="106"/>
      <c r="AZ37" s="108"/>
      <c r="BA37" s="109"/>
    </row>
    <row r="38" spans="50:53" ht="18">
      <c r="AX38" s="106"/>
      <c r="AZ38" s="108"/>
      <c r="BA38" s="109"/>
    </row>
    <row r="39" spans="50:53" ht="18">
      <c r="AX39" s="106"/>
      <c r="AZ39" s="108"/>
      <c r="BA39" s="109"/>
    </row>
    <row r="40" spans="50:53" ht="18">
      <c r="AX40" s="106"/>
      <c r="AZ40" s="108"/>
      <c r="BA40" s="109"/>
    </row>
    <row r="41" spans="50:53" ht="18">
      <c r="AX41" s="106"/>
      <c r="AZ41" s="108"/>
      <c r="BA41" s="109"/>
    </row>
    <row r="42" spans="50:53" ht="18">
      <c r="AX42" s="106"/>
      <c r="AZ42" s="108"/>
      <c r="BA42" s="109"/>
    </row>
  </sheetData>
  <sheetProtection/>
  <mergeCells count="12">
    <mergeCell ref="E3:E4"/>
    <mergeCell ref="F3:F4"/>
    <mergeCell ref="A3:A4"/>
    <mergeCell ref="B3:C4"/>
    <mergeCell ref="D3:D4"/>
    <mergeCell ref="O4:O5"/>
    <mergeCell ref="X3:X5"/>
    <mergeCell ref="AW3:AX4"/>
    <mergeCell ref="AE3:AE5"/>
    <mergeCell ref="AL3:AL5"/>
    <mergeCell ref="AU4:AU5"/>
    <mergeCell ref="AV3:AV5"/>
  </mergeCells>
  <printOptions horizontalCentered="1"/>
  <pageMargins left="0.1968503937007874" right="0.1968503937007874" top="0.1968503937007874" bottom="0.1968503937007874"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36"/>
  <sheetViews>
    <sheetView zoomScalePageLayoutView="0" workbookViewId="0" topLeftCell="A4">
      <selection activeCell="F17" sqref="F17"/>
    </sheetView>
  </sheetViews>
  <sheetFormatPr defaultColWidth="9.140625" defaultRowHeight="12.75"/>
  <cols>
    <col min="1" max="1" width="4.421875" style="17" customWidth="1"/>
    <col min="2" max="2" width="18.421875" style="17" customWidth="1"/>
    <col min="3" max="3" width="11.421875" style="17" customWidth="1"/>
    <col min="4" max="4" width="10.421875" style="40" customWidth="1"/>
    <col min="5" max="5" width="14.00390625" style="40" customWidth="1"/>
    <col min="6" max="6" width="17.28125" style="40" customWidth="1"/>
    <col min="7" max="7" width="5.8515625" style="40" customWidth="1"/>
    <col min="8" max="8" width="6.421875" style="40" customWidth="1"/>
    <col min="9" max="9" width="5.8515625" style="40" customWidth="1"/>
    <col min="10" max="10" width="6.57421875" style="40" customWidth="1"/>
    <col min="11" max="12" width="5.140625" style="40" customWidth="1"/>
    <col min="13" max="14" width="5.8515625" style="40" customWidth="1"/>
    <col min="15" max="15" width="5.140625" style="40" customWidth="1"/>
    <col min="16" max="16" width="5.8515625" style="40" customWidth="1"/>
    <col min="17" max="17" width="6.57421875" style="40" customWidth="1"/>
    <col min="18" max="20" width="5.8515625" style="40" customWidth="1"/>
    <col min="21" max="21" width="7.140625" style="40" customWidth="1"/>
    <col min="22" max="22" width="6.421875" style="40" customWidth="1"/>
    <col min="23" max="23" width="5.8515625" style="40" customWidth="1"/>
    <col min="24" max="24" width="7.140625" style="40" customWidth="1"/>
    <col min="25" max="25" width="11.28125" style="40" customWidth="1"/>
    <col min="26" max="26" width="11.7109375" style="40" customWidth="1"/>
    <col min="27" max="27" width="14.28125" style="17" customWidth="1"/>
    <col min="28" max="28" width="12.7109375" style="17" customWidth="1"/>
    <col min="29" max="33" width="14.28125" style="17" customWidth="1"/>
    <col min="34" max="16384" width="8.8515625" style="17" customWidth="1"/>
  </cols>
  <sheetData>
    <row r="1" spans="1:26" ht="16.5">
      <c r="A1" s="53" t="s">
        <v>288</v>
      </c>
      <c r="B1" s="21"/>
      <c r="C1" s="21"/>
      <c r="D1" s="21"/>
      <c r="E1" s="21"/>
      <c r="F1" s="21"/>
      <c r="G1" s="21"/>
      <c r="H1" s="21"/>
      <c r="I1" s="21"/>
      <c r="J1" s="21"/>
      <c r="K1" s="21"/>
      <c r="L1" s="21"/>
      <c r="M1" s="21"/>
      <c r="N1" s="21"/>
      <c r="O1" s="21"/>
      <c r="P1" s="21"/>
      <c r="Q1" s="21"/>
      <c r="R1" s="21"/>
      <c r="S1" s="21"/>
      <c r="T1" s="21"/>
      <c r="U1" s="21"/>
      <c r="V1" s="21"/>
      <c r="W1" s="21"/>
      <c r="X1" s="21"/>
      <c r="Y1" s="21"/>
      <c r="Z1" s="21"/>
    </row>
    <row r="2" spans="1:8" ht="16.5">
      <c r="A2" s="24"/>
      <c r="B2" s="40"/>
      <c r="C2" s="40"/>
      <c r="G2" s="472" t="s">
        <v>328</v>
      </c>
      <c r="H2" s="472"/>
    </row>
    <row r="3" spans="1:26" s="22" customFormat="1" ht="22.5" customHeight="1">
      <c r="A3" s="467" t="s">
        <v>0</v>
      </c>
      <c r="B3" s="465" t="s">
        <v>6</v>
      </c>
      <c r="C3" s="469"/>
      <c r="D3" s="463" t="s">
        <v>32</v>
      </c>
      <c r="E3" s="463" t="s">
        <v>5</v>
      </c>
      <c r="F3" s="465" t="s">
        <v>3</v>
      </c>
      <c r="G3" s="246">
        <v>1</v>
      </c>
      <c r="H3" s="247">
        <v>2</v>
      </c>
      <c r="I3" s="168">
        <v>3</v>
      </c>
      <c r="J3" s="102">
        <v>4</v>
      </c>
      <c r="K3" s="102">
        <v>5</v>
      </c>
      <c r="L3" s="102">
        <v>6</v>
      </c>
      <c r="M3" s="102">
        <v>7</v>
      </c>
      <c r="N3" s="102">
        <v>8</v>
      </c>
      <c r="O3" s="102">
        <v>9</v>
      </c>
      <c r="P3" s="102"/>
      <c r="Q3" s="102">
        <v>10</v>
      </c>
      <c r="R3" s="102">
        <v>11</v>
      </c>
      <c r="S3" s="102">
        <v>12</v>
      </c>
      <c r="T3" s="102">
        <v>13</v>
      </c>
      <c r="U3" s="102">
        <v>14</v>
      </c>
      <c r="V3" s="102">
        <v>15</v>
      </c>
      <c r="W3" s="102">
        <v>16</v>
      </c>
      <c r="X3" s="102">
        <v>17</v>
      </c>
      <c r="Y3" s="164"/>
      <c r="Z3" s="460" t="s">
        <v>38</v>
      </c>
    </row>
    <row r="4" spans="1:26" s="22" customFormat="1" ht="155.25" customHeight="1">
      <c r="A4" s="468"/>
      <c r="B4" s="466"/>
      <c r="C4" s="470"/>
      <c r="D4" s="464"/>
      <c r="E4" s="464"/>
      <c r="F4" s="466"/>
      <c r="G4" s="170" t="s">
        <v>81</v>
      </c>
      <c r="H4" s="171" t="s">
        <v>314</v>
      </c>
      <c r="I4" s="105" t="s">
        <v>7</v>
      </c>
      <c r="J4" s="105" t="s">
        <v>203</v>
      </c>
      <c r="K4" s="32" t="s">
        <v>199</v>
      </c>
      <c r="L4" s="32" t="s">
        <v>195</v>
      </c>
      <c r="M4" s="105" t="s">
        <v>194</v>
      </c>
      <c r="N4" s="105" t="s">
        <v>193</v>
      </c>
      <c r="O4" s="49" t="s">
        <v>197</v>
      </c>
      <c r="P4" s="443" t="s">
        <v>320</v>
      </c>
      <c r="Q4" s="105" t="s">
        <v>191</v>
      </c>
      <c r="R4" s="105" t="s">
        <v>82</v>
      </c>
      <c r="S4" s="105" t="s">
        <v>311</v>
      </c>
      <c r="T4" s="105" t="s">
        <v>192</v>
      </c>
      <c r="U4" s="33" t="s">
        <v>312</v>
      </c>
      <c r="V4" s="32" t="s">
        <v>200</v>
      </c>
      <c r="W4" s="75" t="s">
        <v>201</v>
      </c>
      <c r="X4" s="32" t="s">
        <v>202</v>
      </c>
      <c r="Y4" s="174"/>
      <c r="Z4" s="461"/>
    </row>
    <row r="5" spans="1:31" s="22" customFormat="1" ht="28.5" customHeight="1">
      <c r="A5" s="99"/>
      <c r="B5" s="100"/>
      <c r="C5" s="101"/>
      <c r="D5" s="98"/>
      <c r="E5" s="98"/>
      <c r="F5" s="165"/>
      <c r="G5" s="170">
        <v>30</v>
      </c>
      <c r="H5" s="171">
        <v>30</v>
      </c>
      <c r="I5" s="105">
        <v>60</v>
      </c>
      <c r="J5" s="105">
        <v>30</v>
      </c>
      <c r="K5" s="32">
        <v>160</v>
      </c>
      <c r="L5" s="32">
        <v>30</v>
      </c>
      <c r="M5" s="105">
        <v>90</v>
      </c>
      <c r="N5" s="105">
        <v>90</v>
      </c>
      <c r="O5" s="49">
        <v>75</v>
      </c>
      <c r="P5" s="453"/>
      <c r="Q5" s="105">
        <v>90</v>
      </c>
      <c r="R5" s="105">
        <v>30</v>
      </c>
      <c r="S5" s="105">
        <v>60</v>
      </c>
      <c r="T5" s="105">
        <v>75</v>
      </c>
      <c r="U5" s="33">
        <v>60</v>
      </c>
      <c r="V5" s="32">
        <v>45</v>
      </c>
      <c r="W5" s="48">
        <v>45</v>
      </c>
      <c r="X5" s="32">
        <v>320</v>
      </c>
      <c r="Y5" s="64"/>
      <c r="Z5" s="471"/>
      <c r="AE5" s="130"/>
    </row>
    <row r="6" spans="1:31" s="22" customFormat="1" ht="22.5" customHeight="1">
      <c r="A6" s="99"/>
      <c r="B6" s="100"/>
      <c r="C6" s="101"/>
      <c r="D6" s="98"/>
      <c r="E6" s="98"/>
      <c r="F6" s="165"/>
      <c r="G6" s="172">
        <v>2</v>
      </c>
      <c r="H6" s="173">
        <v>2</v>
      </c>
      <c r="I6" s="169">
        <v>4</v>
      </c>
      <c r="J6" s="83">
        <v>1</v>
      </c>
      <c r="K6" s="32">
        <v>6</v>
      </c>
      <c r="L6" s="32">
        <v>2</v>
      </c>
      <c r="M6" s="83">
        <v>4</v>
      </c>
      <c r="N6" s="83">
        <v>4</v>
      </c>
      <c r="O6" s="32">
        <v>4</v>
      </c>
      <c r="P6" s="158">
        <f>SUM(I6:O6)</f>
        <v>25</v>
      </c>
      <c r="Q6" s="83">
        <v>4</v>
      </c>
      <c r="R6" s="83">
        <v>2</v>
      </c>
      <c r="S6" s="83">
        <v>4</v>
      </c>
      <c r="T6" s="83">
        <v>4</v>
      </c>
      <c r="U6" s="33">
        <v>3</v>
      </c>
      <c r="V6" s="32">
        <v>3</v>
      </c>
      <c r="W6" s="32">
        <v>3</v>
      </c>
      <c r="X6" s="32">
        <v>7</v>
      </c>
      <c r="Y6" s="32"/>
      <c r="Z6" s="37"/>
      <c r="AD6" s="129"/>
      <c r="AE6" s="130"/>
    </row>
    <row r="7" spans="1:31" s="22" customFormat="1" ht="22.5" customHeight="1">
      <c r="A7" s="60">
        <v>1</v>
      </c>
      <c r="B7" s="97" t="s">
        <v>289</v>
      </c>
      <c r="C7" s="96" t="s">
        <v>290</v>
      </c>
      <c r="D7" s="103" t="s">
        <v>226</v>
      </c>
      <c r="E7" s="104" t="s">
        <v>301</v>
      </c>
      <c r="F7" s="163" t="s">
        <v>321</v>
      </c>
      <c r="G7" s="154" t="s">
        <v>317</v>
      </c>
      <c r="H7" s="147">
        <v>5.5</v>
      </c>
      <c r="I7" s="73">
        <v>0</v>
      </c>
      <c r="J7" s="73">
        <v>0</v>
      </c>
      <c r="K7" s="73">
        <v>0</v>
      </c>
      <c r="L7" s="73">
        <v>0</v>
      </c>
      <c r="M7" s="66">
        <v>6.9</v>
      </c>
      <c r="N7" s="73">
        <v>0</v>
      </c>
      <c r="O7" s="131">
        <v>0</v>
      </c>
      <c r="P7" s="159">
        <f>ROUND(SUMPRODUCT($I$6:$O$6,I7:O7)/25,1)</f>
        <v>1.1</v>
      </c>
      <c r="Q7" s="73">
        <v>1</v>
      </c>
      <c r="R7" s="73">
        <v>0</v>
      </c>
      <c r="S7" s="73">
        <v>0</v>
      </c>
      <c r="T7" s="73">
        <v>0</v>
      </c>
      <c r="U7" s="73">
        <v>0</v>
      </c>
      <c r="V7" s="166">
        <v>0</v>
      </c>
      <c r="W7" s="73">
        <v>0</v>
      </c>
      <c r="X7" s="73">
        <v>0</v>
      </c>
      <c r="Y7" s="73"/>
      <c r="Z7" s="37"/>
      <c r="AB7" s="128"/>
      <c r="AD7" s="129"/>
      <c r="AE7" s="130"/>
    </row>
    <row r="8" spans="1:31" s="20" customFormat="1" ht="22.5" customHeight="1">
      <c r="A8" s="60">
        <v>2</v>
      </c>
      <c r="B8" s="97" t="s">
        <v>291</v>
      </c>
      <c r="C8" s="96" t="s">
        <v>292</v>
      </c>
      <c r="D8" s="103" t="s">
        <v>226</v>
      </c>
      <c r="E8" s="104" t="s">
        <v>302</v>
      </c>
      <c r="F8" s="163" t="s">
        <v>322</v>
      </c>
      <c r="G8" s="56" t="s">
        <v>318</v>
      </c>
      <c r="H8" s="85">
        <v>7</v>
      </c>
      <c r="I8" s="66">
        <v>7.5</v>
      </c>
      <c r="J8" s="66">
        <v>6.9</v>
      </c>
      <c r="K8" s="66">
        <v>6.3</v>
      </c>
      <c r="L8" s="66">
        <v>5.5</v>
      </c>
      <c r="M8" s="66">
        <v>7.2</v>
      </c>
      <c r="N8" s="153">
        <v>6.2</v>
      </c>
      <c r="O8" s="85">
        <v>5.6</v>
      </c>
      <c r="P8" s="159">
        <f aca="true" t="shared" si="0" ref="P8:P16">ROUND(SUMPRODUCT($I$6:$O$6,I8:O8)/25,1)</f>
        <v>6.5</v>
      </c>
      <c r="Q8" s="66">
        <v>7.1</v>
      </c>
      <c r="R8" s="73">
        <v>6</v>
      </c>
      <c r="S8" s="66">
        <v>8</v>
      </c>
      <c r="T8" s="66">
        <v>7</v>
      </c>
      <c r="U8" s="66">
        <v>6.9</v>
      </c>
      <c r="V8" s="80">
        <v>6.5</v>
      </c>
      <c r="W8" s="66">
        <v>7.3</v>
      </c>
      <c r="X8" s="66">
        <v>8</v>
      </c>
      <c r="Y8" s="66"/>
      <c r="Z8" s="30"/>
      <c r="AA8" s="167"/>
      <c r="AB8" s="128"/>
      <c r="AD8" s="129"/>
      <c r="AE8" s="130"/>
    </row>
    <row r="9" spans="1:31" s="20" customFormat="1" ht="22.5" customHeight="1">
      <c r="A9" s="60">
        <v>3</v>
      </c>
      <c r="B9" s="97" t="s">
        <v>293</v>
      </c>
      <c r="C9" s="96" t="s">
        <v>57</v>
      </c>
      <c r="D9" s="103" t="s">
        <v>226</v>
      </c>
      <c r="E9" s="104" t="s">
        <v>303</v>
      </c>
      <c r="F9" s="163" t="s">
        <v>323</v>
      </c>
      <c r="G9" s="56" t="s">
        <v>318</v>
      </c>
      <c r="H9" s="147">
        <v>7.5</v>
      </c>
      <c r="I9" s="66">
        <v>7.8</v>
      </c>
      <c r="J9" s="66">
        <v>7.6</v>
      </c>
      <c r="K9" s="66">
        <v>6.3</v>
      </c>
      <c r="L9" s="66">
        <v>6.1</v>
      </c>
      <c r="M9" s="66">
        <v>7.1</v>
      </c>
      <c r="N9" s="153">
        <v>6.5</v>
      </c>
      <c r="O9" s="85">
        <v>5.7</v>
      </c>
      <c r="P9" s="159">
        <f t="shared" si="0"/>
        <v>6.6</v>
      </c>
      <c r="Q9" s="66">
        <v>7.9</v>
      </c>
      <c r="R9" s="66">
        <v>7</v>
      </c>
      <c r="S9" s="66">
        <v>8.6</v>
      </c>
      <c r="T9" s="66">
        <v>7.1</v>
      </c>
      <c r="U9" s="66">
        <v>7.2</v>
      </c>
      <c r="V9" s="80">
        <v>7.4</v>
      </c>
      <c r="W9" s="66">
        <v>7.4</v>
      </c>
      <c r="X9" s="66">
        <v>7.6</v>
      </c>
      <c r="Y9" s="66"/>
      <c r="Z9" s="30"/>
      <c r="AB9" s="128"/>
      <c r="AD9" s="129"/>
      <c r="AE9" s="130"/>
    </row>
    <row r="10" spans="1:31" s="20" customFormat="1" ht="22.5" customHeight="1">
      <c r="A10" s="60">
        <v>4</v>
      </c>
      <c r="B10" s="97" t="s">
        <v>294</v>
      </c>
      <c r="C10" s="96" t="s">
        <v>109</v>
      </c>
      <c r="D10" s="103" t="s">
        <v>226</v>
      </c>
      <c r="E10" s="104" t="s">
        <v>304</v>
      </c>
      <c r="F10" s="163" t="s">
        <v>324</v>
      </c>
      <c r="G10" s="56" t="s">
        <v>318</v>
      </c>
      <c r="H10" s="147">
        <v>8.8</v>
      </c>
      <c r="I10" s="66">
        <v>7.1</v>
      </c>
      <c r="J10" s="66">
        <v>6.9</v>
      </c>
      <c r="K10" s="66">
        <v>6.3</v>
      </c>
      <c r="L10" s="73">
        <v>6.3</v>
      </c>
      <c r="M10" s="66">
        <v>7.5</v>
      </c>
      <c r="N10" s="153">
        <v>7.1</v>
      </c>
      <c r="O10" s="85">
        <v>5.7</v>
      </c>
      <c r="P10" s="159">
        <f t="shared" si="0"/>
        <v>6.7</v>
      </c>
      <c r="Q10" s="66">
        <v>7.7</v>
      </c>
      <c r="R10" s="73">
        <v>6</v>
      </c>
      <c r="S10" s="66">
        <v>8.5</v>
      </c>
      <c r="T10" s="66">
        <v>7</v>
      </c>
      <c r="U10" s="66">
        <v>6.6</v>
      </c>
      <c r="V10" s="80">
        <v>5.7</v>
      </c>
      <c r="W10" s="66">
        <v>6.8</v>
      </c>
      <c r="X10" s="66">
        <v>7.6</v>
      </c>
      <c r="Y10" s="66"/>
      <c r="Z10" s="30"/>
      <c r="AB10" s="128"/>
      <c r="AD10" s="129"/>
      <c r="AE10" s="130"/>
    </row>
    <row r="11" spans="1:31" s="20" customFormat="1" ht="22.5" customHeight="1">
      <c r="A11" s="60">
        <v>5</v>
      </c>
      <c r="B11" s="97" t="s">
        <v>55</v>
      </c>
      <c r="C11" s="96" t="s">
        <v>295</v>
      </c>
      <c r="D11" s="103" t="s">
        <v>226</v>
      </c>
      <c r="E11" s="104" t="s">
        <v>305</v>
      </c>
      <c r="F11" s="163" t="s">
        <v>325</v>
      </c>
      <c r="G11" s="56" t="s">
        <v>318</v>
      </c>
      <c r="H11" s="147">
        <v>7.8</v>
      </c>
      <c r="I11" s="66">
        <v>7.6</v>
      </c>
      <c r="J11" s="66">
        <v>7.4</v>
      </c>
      <c r="K11" s="66">
        <v>7.3</v>
      </c>
      <c r="L11" s="66">
        <v>6.6</v>
      </c>
      <c r="M11" s="66">
        <v>8</v>
      </c>
      <c r="N11" s="153">
        <v>7.2</v>
      </c>
      <c r="O11" s="85">
        <v>7</v>
      </c>
      <c r="P11" s="159">
        <f t="shared" si="0"/>
        <v>7.3</v>
      </c>
      <c r="Q11" s="66">
        <v>7.8</v>
      </c>
      <c r="R11" s="66">
        <v>7</v>
      </c>
      <c r="S11" s="66">
        <v>8.6</v>
      </c>
      <c r="T11" s="66">
        <v>6</v>
      </c>
      <c r="U11" s="66">
        <v>7.2</v>
      </c>
      <c r="V11" s="80">
        <v>7.8</v>
      </c>
      <c r="W11" s="66">
        <v>8</v>
      </c>
      <c r="X11" s="66">
        <v>8.6</v>
      </c>
      <c r="Y11" s="66"/>
      <c r="Z11" s="30"/>
      <c r="AB11" s="128"/>
      <c r="AD11" s="129"/>
      <c r="AE11" s="130"/>
    </row>
    <row r="12" spans="1:31" s="20" customFormat="1" ht="22.5" customHeight="1">
      <c r="A12" s="60">
        <v>6</v>
      </c>
      <c r="B12" s="97" t="s">
        <v>296</v>
      </c>
      <c r="C12" s="96" t="s">
        <v>157</v>
      </c>
      <c r="D12" s="103" t="s">
        <v>226</v>
      </c>
      <c r="E12" s="104" t="s">
        <v>306</v>
      </c>
      <c r="F12" s="163" t="s">
        <v>326</v>
      </c>
      <c r="G12" s="56" t="s">
        <v>318</v>
      </c>
      <c r="H12" s="147">
        <v>7.8</v>
      </c>
      <c r="I12" s="66">
        <v>7.4</v>
      </c>
      <c r="J12" s="66">
        <v>7.8</v>
      </c>
      <c r="K12" s="66">
        <v>7.3</v>
      </c>
      <c r="L12" s="66">
        <v>5.9</v>
      </c>
      <c r="M12" s="66">
        <v>7.5</v>
      </c>
      <c r="N12" s="153">
        <v>6.6</v>
      </c>
      <c r="O12" s="85">
        <v>7</v>
      </c>
      <c r="P12" s="159">
        <f t="shared" si="0"/>
        <v>7.1</v>
      </c>
      <c r="Q12" s="66">
        <v>7.8</v>
      </c>
      <c r="R12" s="66">
        <v>7</v>
      </c>
      <c r="S12" s="66">
        <v>8.9</v>
      </c>
      <c r="T12" s="66">
        <v>7</v>
      </c>
      <c r="U12" s="66">
        <v>6.6</v>
      </c>
      <c r="V12" s="80">
        <v>6.9</v>
      </c>
      <c r="W12" s="66">
        <v>8</v>
      </c>
      <c r="X12" s="66">
        <v>7.6</v>
      </c>
      <c r="Y12" s="66"/>
      <c r="Z12" s="30"/>
      <c r="AB12" s="128"/>
      <c r="AD12" s="129"/>
      <c r="AE12" s="130"/>
    </row>
    <row r="13" spans="1:31" s="20" customFormat="1" ht="22.5" customHeight="1">
      <c r="A13" s="60">
        <v>7</v>
      </c>
      <c r="B13" s="97" t="s">
        <v>296</v>
      </c>
      <c r="C13" s="96" t="s">
        <v>54</v>
      </c>
      <c r="D13" s="103" t="s">
        <v>226</v>
      </c>
      <c r="E13" s="104" t="s">
        <v>307</v>
      </c>
      <c r="F13" s="163" t="s">
        <v>326</v>
      </c>
      <c r="G13" s="56" t="s">
        <v>318</v>
      </c>
      <c r="H13" s="147">
        <v>6.2</v>
      </c>
      <c r="I13" s="66">
        <v>7.9</v>
      </c>
      <c r="J13" s="66">
        <v>7.5</v>
      </c>
      <c r="K13" s="66">
        <v>7.9</v>
      </c>
      <c r="L13" s="66">
        <v>5.3</v>
      </c>
      <c r="M13" s="66">
        <v>7.4</v>
      </c>
      <c r="N13" s="153">
        <v>7.2</v>
      </c>
      <c r="O13" s="85">
        <v>7</v>
      </c>
      <c r="P13" s="159">
        <f t="shared" si="0"/>
        <v>7.3</v>
      </c>
      <c r="Q13" s="66">
        <v>7.8</v>
      </c>
      <c r="R13" s="73">
        <v>6.2</v>
      </c>
      <c r="S13" s="66">
        <v>9</v>
      </c>
      <c r="T13" s="66">
        <v>7.6</v>
      </c>
      <c r="U13" s="66">
        <v>6.6</v>
      </c>
      <c r="V13" s="80">
        <v>6.3</v>
      </c>
      <c r="W13" s="66">
        <v>8</v>
      </c>
      <c r="X13" s="66">
        <v>8</v>
      </c>
      <c r="Y13" s="66"/>
      <c r="Z13" s="30"/>
      <c r="AB13" s="128"/>
      <c r="AD13" s="129"/>
      <c r="AE13" s="130"/>
    </row>
    <row r="14" spans="1:31" s="20" customFormat="1" ht="22.5" customHeight="1">
      <c r="A14" s="60">
        <v>8</v>
      </c>
      <c r="B14" s="97" t="s">
        <v>297</v>
      </c>
      <c r="C14" s="96" t="s">
        <v>60</v>
      </c>
      <c r="D14" s="103" t="s">
        <v>226</v>
      </c>
      <c r="E14" s="104" t="s">
        <v>308</v>
      </c>
      <c r="F14" s="163" t="s">
        <v>327</v>
      </c>
      <c r="G14" s="56" t="s">
        <v>318</v>
      </c>
      <c r="H14" s="147">
        <v>6.7</v>
      </c>
      <c r="I14" s="66">
        <v>8.4</v>
      </c>
      <c r="J14" s="66">
        <v>7</v>
      </c>
      <c r="K14" s="66">
        <v>7.9</v>
      </c>
      <c r="L14" s="66">
        <v>6.4</v>
      </c>
      <c r="M14" s="66">
        <v>8</v>
      </c>
      <c r="N14" s="153">
        <v>6.5</v>
      </c>
      <c r="O14" s="85">
        <v>6</v>
      </c>
      <c r="P14" s="159">
        <f t="shared" si="0"/>
        <v>7.3</v>
      </c>
      <c r="Q14" s="66">
        <v>7.8</v>
      </c>
      <c r="R14" s="66">
        <v>6.7</v>
      </c>
      <c r="S14" s="66">
        <v>8.3</v>
      </c>
      <c r="T14" s="66">
        <v>7.6</v>
      </c>
      <c r="U14" s="66">
        <v>7.2</v>
      </c>
      <c r="V14" s="80">
        <v>7</v>
      </c>
      <c r="W14" s="66">
        <v>8.6</v>
      </c>
      <c r="X14" s="66">
        <v>8.6</v>
      </c>
      <c r="Y14" s="66"/>
      <c r="Z14" s="30"/>
      <c r="AB14" s="128"/>
      <c r="AD14" s="129"/>
      <c r="AE14" s="130"/>
    </row>
    <row r="15" spans="1:31" s="20" customFormat="1" ht="22.5" customHeight="1">
      <c r="A15" s="60">
        <v>9</v>
      </c>
      <c r="B15" s="97" t="s">
        <v>298</v>
      </c>
      <c r="C15" s="96" t="s">
        <v>299</v>
      </c>
      <c r="D15" s="103" t="s">
        <v>226</v>
      </c>
      <c r="E15" s="104" t="s">
        <v>309</v>
      </c>
      <c r="F15" s="163" t="s">
        <v>327</v>
      </c>
      <c r="G15" s="56" t="s">
        <v>318</v>
      </c>
      <c r="H15" s="147">
        <v>8.8</v>
      </c>
      <c r="I15" s="66">
        <v>8.1</v>
      </c>
      <c r="J15" s="66">
        <v>7</v>
      </c>
      <c r="K15" s="66">
        <v>7.9</v>
      </c>
      <c r="L15" s="66">
        <v>6.3</v>
      </c>
      <c r="M15" s="66">
        <v>5.5</v>
      </c>
      <c r="N15" s="153">
        <v>6.4</v>
      </c>
      <c r="O15" s="85">
        <v>6.6</v>
      </c>
      <c r="P15" s="159">
        <f t="shared" si="0"/>
        <v>6.9</v>
      </c>
      <c r="Q15" s="66">
        <v>7.1</v>
      </c>
      <c r="R15" s="73">
        <v>6.3</v>
      </c>
      <c r="S15" s="66">
        <v>8.1</v>
      </c>
      <c r="T15" s="66">
        <v>6.3</v>
      </c>
      <c r="U15" s="66">
        <v>6.9</v>
      </c>
      <c r="V15" s="80">
        <v>6.5</v>
      </c>
      <c r="W15" s="66">
        <v>7.6</v>
      </c>
      <c r="X15" s="66">
        <v>7.4</v>
      </c>
      <c r="Y15" s="66"/>
      <c r="Z15" s="30"/>
      <c r="AB15" s="128"/>
      <c r="AD15" s="129"/>
      <c r="AE15" s="130"/>
    </row>
    <row r="16" spans="1:31" s="20" customFormat="1" ht="22.5" customHeight="1">
      <c r="A16" s="60">
        <v>10</v>
      </c>
      <c r="B16" s="151" t="s">
        <v>53</v>
      </c>
      <c r="C16" s="152" t="s">
        <v>300</v>
      </c>
      <c r="D16" s="103" t="s">
        <v>226</v>
      </c>
      <c r="E16" s="104" t="s">
        <v>310</v>
      </c>
      <c r="F16" s="163" t="s">
        <v>327</v>
      </c>
      <c r="G16" s="56" t="s">
        <v>318</v>
      </c>
      <c r="H16" s="147">
        <v>6.2</v>
      </c>
      <c r="I16" s="66">
        <v>8.1</v>
      </c>
      <c r="J16" s="66">
        <v>6.4</v>
      </c>
      <c r="K16" s="66">
        <v>6.3</v>
      </c>
      <c r="L16" s="66">
        <v>5.2</v>
      </c>
      <c r="M16" s="66">
        <v>6.9</v>
      </c>
      <c r="N16" s="153">
        <v>7.1</v>
      </c>
      <c r="O16" s="85">
        <v>5.7</v>
      </c>
      <c r="P16" s="159">
        <f t="shared" si="0"/>
        <v>6.6</v>
      </c>
      <c r="Q16" s="66">
        <v>6.7</v>
      </c>
      <c r="R16" s="73">
        <v>6.8</v>
      </c>
      <c r="S16" s="66">
        <v>7.9</v>
      </c>
      <c r="T16" s="66">
        <v>7.3</v>
      </c>
      <c r="U16" s="66">
        <v>6.3</v>
      </c>
      <c r="V16" s="80">
        <v>6.8</v>
      </c>
      <c r="W16" s="66">
        <v>5.6</v>
      </c>
      <c r="X16" s="66">
        <v>7</v>
      </c>
      <c r="Y16" s="66"/>
      <c r="Z16" s="30"/>
      <c r="AB16" s="128"/>
      <c r="AD16" s="129"/>
      <c r="AE16" s="130"/>
    </row>
    <row r="17" spans="1:31" ht="18">
      <c r="A17" s="69" t="s">
        <v>72</v>
      </c>
      <c r="AB17" s="128"/>
      <c r="AD17" s="129"/>
      <c r="AE17" s="130"/>
    </row>
    <row r="18" spans="2:31" ht="18">
      <c r="B18" s="20" t="s">
        <v>73</v>
      </c>
      <c r="C18" s="20"/>
      <c r="D18" s="20"/>
      <c r="E18" s="20"/>
      <c r="F18" s="20"/>
      <c r="G18" s="20"/>
      <c r="H18" s="20"/>
      <c r="I18" s="20"/>
      <c r="J18" s="20"/>
      <c r="K18" s="20"/>
      <c r="M18" s="20"/>
      <c r="N18" s="20"/>
      <c r="P18" s="20"/>
      <c r="Q18" s="20"/>
      <c r="R18" s="20"/>
      <c r="S18" s="20"/>
      <c r="T18" s="20"/>
      <c r="U18" s="20"/>
      <c r="W18" s="20"/>
      <c r="X18" s="20"/>
      <c r="Y18" s="20"/>
      <c r="AB18" s="128"/>
      <c r="AD18" s="129"/>
      <c r="AE18" s="130"/>
    </row>
    <row r="19" spans="2:31" ht="18">
      <c r="B19" s="17" t="s">
        <v>74</v>
      </c>
      <c r="AB19" s="128"/>
      <c r="AD19" s="129"/>
      <c r="AE19" s="130"/>
    </row>
    <row r="20" spans="2:31" ht="18">
      <c r="B20" s="17" t="s">
        <v>75</v>
      </c>
      <c r="AB20" s="128"/>
      <c r="AD20" s="129"/>
      <c r="AE20" s="130"/>
    </row>
    <row r="21" spans="2:31" ht="18">
      <c r="B21" s="17" t="s">
        <v>76</v>
      </c>
      <c r="AB21" s="128"/>
      <c r="AD21" s="129"/>
      <c r="AE21" s="130"/>
    </row>
    <row r="22" spans="2:31" ht="18">
      <c r="B22" s="17" t="s">
        <v>77</v>
      </c>
      <c r="AB22" s="128"/>
      <c r="AD22" s="129"/>
      <c r="AE22" s="127"/>
    </row>
    <row r="23" spans="28:31" ht="18">
      <c r="AB23" s="128"/>
      <c r="AD23" s="127"/>
      <c r="AE23" s="127"/>
    </row>
    <row r="24" spans="28:31" ht="18">
      <c r="AB24" s="127"/>
      <c r="AD24" s="127"/>
      <c r="AE24" s="127"/>
    </row>
    <row r="25" spans="28:31" ht="18">
      <c r="AB25" s="127"/>
      <c r="AD25" s="127"/>
      <c r="AE25" s="127"/>
    </row>
    <row r="26" spans="28:31" ht="18">
      <c r="AB26" s="127"/>
      <c r="AD26" s="127"/>
      <c r="AE26" s="127"/>
    </row>
    <row r="27" spans="28:31" ht="18">
      <c r="AB27" s="127"/>
      <c r="AD27" s="127"/>
      <c r="AE27" s="127"/>
    </row>
    <row r="28" spans="28:31" ht="18">
      <c r="AB28" s="127"/>
      <c r="AD28" s="127"/>
      <c r="AE28" s="127"/>
    </row>
    <row r="29" spans="28:31" ht="18">
      <c r="AB29" s="127"/>
      <c r="AD29" s="127"/>
      <c r="AE29" s="127"/>
    </row>
    <row r="30" spans="28:31" ht="18">
      <c r="AB30" s="127"/>
      <c r="AD30" s="127"/>
      <c r="AE30" s="127"/>
    </row>
    <row r="31" spans="28:31" ht="18">
      <c r="AB31" s="127"/>
      <c r="AD31" s="127"/>
      <c r="AE31" s="127"/>
    </row>
    <row r="32" spans="28:31" ht="18">
      <c r="AB32" s="127"/>
      <c r="AD32" s="127"/>
      <c r="AE32" s="127"/>
    </row>
    <row r="33" spans="28:31" ht="18">
      <c r="AB33" s="127"/>
      <c r="AD33" s="127"/>
      <c r="AE33" s="127"/>
    </row>
    <row r="34" spans="28:31" ht="18">
      <c r="AB34" s="127"/>
      <c r="AD34" s="127"/>
      <c r="AE34" s="127"/>
    </row>
    <row r="35" spans="28:31" ht="18">
      <c r="AB35" s="127"/>
      <c r="AD35" s="127"/>
      <c r="AE35" s="127"/>
    </row>
    <row r="36" spans="28:31" ht="18">
      <c r="AB36" s="127"/>
      <c r="AD36" s="127"/>
      <c r="AE36" s="127"/>
    </row>
  </sheetData>
  <sheetProtection/>
  <mergeCells count="8">
    <mergeCell ref="Z3:Z5"/>
    <mergeCell ref="P4:P5"/>
    <mergeCell ref="G2:H2"/>
    <mergeCell ref="A3:A4"/>
    <mergeCell ref="B3:C4"/>
    <mergeCell ref="D3:D4"/>
    <mergeCell ref="E3:E4"/>
    <mergeCell ref="F3:F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TH-DSII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Phungtrongtan</dc:creator>
  <cp:keywords/>
  <dc:description/>
  <cp:lastModifiedBy>User</cp:lastModifiedBy>
  <cp:lastPrinted>2021-12-21T02:05:22Z</cp:lastPrinted>
  <dcterms:created xsi:type="dcterms:W3CDTF">2011-10-05T01:34:33Z</dcterms:created>
  <dcterms:modified xsi:type="dcterms:W3CDTF">2021-12-28T09:06:13Z</dcterms:modified>
  <cp:category/>
  <cp:version/>
  <cp:contentType/>
  <cp:contentStatus/>
</cp:coreProperties>
</file>